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cottish.sharepoint.com/sites/4nes/medicalappraisal/Shared Documents/Training courses/Course content/New Appraiser/Programme (Notes)/"/>
    </mc:Choice>
  </mc:AlternateContent>
  <xr:revisionPtr revIDLastSave="513" documentId="8_{16293B2F-BF05-4CB0-855A-D35BBF604E4B}" xr6:coauthVersionLast="47" xr6:coauthVersionMax="47" xr10:uidLastSave="{D087C885-049D-4E8C-95C1-762EB9556BFD}"/>
  <bookViews>
    <workbookView xWindow="-108" yWindow="-108" windowWidth="23256" windowHeight="12576" xr2:uid="{6C54A34B-98B4-448B-B626-A0DD13199E86}"/>
  </bookViews>
  <sheets>
    <sheet name="SessionPlan" sheetId="42" r:id="rId1"/>
    <sheet name="Assessment_template" sheetId="43" r:id="rId2"/>
  </sheets>
  <definedNames>
    <definedName name="Admin1">#REF!</definedName>
    <definedName name="Admin1Tel">#REF!</definedName>
    <definedName name="Admin2">#REF!</definedName>
    <definedName name="Admin2Tel">#REF!</definedName>
    <definedName name="Attending">#REF!</definedName>
    <definedName name="BREAK">SessionPlan!$D$3</definedName>
    <definedName name="Copy4Certs">#REF!</definedName>
    <definedName name="Copy4Master">#REF!</definedName>
    <definedName name="COURSEDATE">#REF!</definedName>
    <definedName name="COURSEDATE2">#REF!</definedName>
    <definedName name="COURSEID">#REF!</definedName>
    <definedName name="FEEDBACK">SessionPlan!$B$3</definedName>
    <definedName name="LENGTH">SessionPlan!$B$1</definedName>
    <definedName name="LOCATION">#REF!</definedName>
    <definedName name="MDPartsList">#REF!</definedName>
    <definedName name="MINIAPP">SessionPlan!$A$3</definedName>
    <definedName name="PARTSNUM">#REF!</definedName>
    <definedName name="SCREENBREAK">SessionPlan!$C$3</definedName>
    <definedName name="SESSNUM">SessionPlan!$B$2</definedName>
    <definedName name="TTSTEPPINGI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8" i="43" l="1"/>
  <c r="E10" i="43"/>
  <c r="J6" i="43"/>
  <c r="I6" i="43"/>
  <c r="H6" i="43"/>
  <c r="G6" i="43"/>
  <c r="F6" i="43"/>
  <c r="B38" i="42" l="1"/>
  <c r="A31" i="42"/>
  <c r="C31" i="42" s="1"/>
  <c r="C30" i="42"/>
  <c r="D3" i="42"/>
  <c r="C26" i="42" s="1"/>
  <c r="C3" i="42"/>
  <c r="B3" i="42"/>
  <c r="A3" i="42"/>
  <c r="D25" i="42" l="1"/>
  <c r="D29" i="42"/>
  <c r="D30" i="42"/>
  <c r="D27" i="42"/>
  <c r="A26" i="42"/>
  <c r="A30" i="42"/>
  <c r="A25" i="42" l="1"/>
  <c r="A27" i="42"/>
  <c r="A29" i="42"/>
  <c r="D9" i="42" l="1"/>
  <c r="B5" i="42"/>
  <c r="B6" i="42" s="1"/>
  <c r="C19" i="42"/>
  <c r="C18" i="42"/>
  <c r="B23" i="42"/>
  <c r="B24" i="42" s="1"/>
  <c r="C13" i="42"/>
  <c r="C9" i="42" l="1"/>
  <c r="C28" i="42"/>
  <c r="A28" i="42"/>
  <c r="B25" i="42"/>
  <c r="B7" i="42"/>
  <c r="B8" i="42" s="1"/>
  <c r="B9" i="42" s="1"/>
  <c r="B10" i="42" s="1"/>
  <c r="B13" i="42" s="1"/>
  <c r="B14" i="42" s="1"/>
  <c r="B26" i="42" l="1"/>
  <c r="B27" i="42" s="1"/>
  <c r="B28" i="42" s="1"/>
  <c r="B18" i="42" l="1"/>
  <c r="B19" i="42" s="1"/>
  <c r="B20" i="42" s="1"/>
  <c r="B29" i="42" l="1"/>
  <c r="B30" i="42" l="1"/>
  <c r="B31" i="42" l="1"/>
  <c r="B32" i="42" l="1"/>
  <c r="B33" i="42" s="1"/>
  <c r="B34" i="42" s="1"/>
  <c r="B35" i="42" s="1"/>
  <c r="B36" i="4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ADBBA12-3283-4C87-A71B-2CEB5514081E}" keepAlive="1" name="Query - Tutors" description="Connection to the 'Tutors' query in the workbook." type="5" refreshedVersion="8" background="1" saveData="1">
    <dbPr connection="Provider=Microsoft.Mashup.OleDb.1;Data Source=$Workbook$;Location=Tutors;Extended Properties=&quot;&quot;" command="SELECT * FROM [Tutors]"/>
  </connection>
</connections>
</file>

<file path=xl/sharedStrings.xml><?xml version="1.0" encoding="utf-8"?>
<sst xmlns="http://schemas.openxmlformats.org/spreadsheetml/2006/main" count="188" uniqueCount="131">
  <si>
    <t>When</t>
  </si>
  <si>
    <t>&lt;&lt;&lt;&lt;&lt;&lt; When the training is taking place</t>
  </si>
  <si>
    <t>Sessions</t>
  </si>
  <si>
    <t>&lt;&lt;&lt;&lt;&lt;&lt; Number of mini appraisal sessions to be run (if 4 or 8 participants, including any tutors stepping in to make up numbers, select 4, otherwise 3)</t>
  </si>
  <si>
    <t>Timing</t>
  </si>
  <si>
    <t>Time</t>
  </si>
  <si>
    <t>Day 1 Sessions</t>
  </si>
  <si>
    <t>Notes</t>
  </si>
  <si>
    <t>Tutors Meeting</t>
  </si>
  <si>
    <t>Lead Tutor to run through the day and confirm:
- who will lead which large group discussions
- who will monitor chat
- who will keep an eye on hands up if tutor leading discussion not seeing that
Ask tutors to take notes of any difficulties that might arise in sessions / unhelpful questions or behaviour from any participant(s) and discuss at end of day meeting.</t>
  </si>
  <si>
    <t>Welcome and Introductions</t>
  </si>
  <si>
    <r>
      <rPr>
        <i/>
        <sz val="11"/>
        <color theme="8" tint="-0.499984740745262"/>
        <rFont val="Calibri"/>
        <family val="2"/>
        <scheme val="minor"/>
      </rPr>
      <t>NES ADMIN to lead initial welcome, housekeeping and Teams etiquette; before handing formal intros over to LEAD TUTOR.</t>
    </r>
    <r>
      <rPr>
        <sz val="11"/>
        <color theme="1"/>
        <rFont val="Calibri"/>
        <family val="2"/>
        <scheme val="minor"/>
      </rPr>
      <t xml:space="preserve">
Lead Tutor introduces themselves, then invite other tutors to identify and introduce themselves, and then round the group “Introduce yourself and tell us what you are most looking forward to about becoming an appraiser.”</t>
    </r>
  </si>
  <si>
    <t>Review of pre-session information (Large group discussions)</t>
  </si>
  <si>
    <t>Large group discussions:  invite feedback and reflection regarding modules they have worked through; what they found useful, difficult, why, queries etc</t>
  </si>
  <si>
    <t>Supporting Information (breakout)</t>
  </si>
  <si>
    <t>PDP and Form 4 (breakout)</t>
  </si>
  <si>
    <t xml:space="preserve">https://www.appraisal.nes.scot.nhs.uk/s/videos/f4exercise/ </t>
  </si>
  <si>
    <t>https://www.appraisal.nes.scot.nhs.uk/appraiser-training/new-appraiser/form-4-examples/</t>
  </si>
  <si>
    <t>Appraiser skills (review of video)</t>
  </si>
  <si>
    <t>Back in main General channel</t>
  </si>
  <si>
    <t>large group discussion</t>
  </si>
  <si>
    <t>https://www.appraisal.nes.scot.nhs.uk/s/videona/</t>
  </si>
  <si>
    <t>- Invite participants’ initial thoughts (what went well, what could be better etc)
- If group is quiet, consider discussing:
- How was the appraiser’s rapport with appraisee?
- Did appraiser miss any cues?
- Anything you might do differently?</t>
  </si>
  <si>
    <r>
      <t xml:space="preserve">Always have a backup plan in case of connectivity issues (e.g. phone numbers)
</t>
    </r>
    <r>
      <rPr>
        <i/>
        <sz val="11"/>
        <color rgb="FFFF0000"/>
        <rFont val="Calibri"/>
        <family val="2"/>
        <scheme val="minor"/>
      </rPr>
      <t>Have them focus on appraiser skills demonstrated (or not) rather than content of video.</t>
    </r>
  </si>
  <si>
    <t>Debrief</t>
  </si>
  <si>
    <t>Day 2 Sessions</t>
  </si>
  <si>
    <t>Lead Tutor runs through the day and confirm:
- who will lead which large group discussions
- who to monitor chat facility
- who to monitor raise hands in case missed by tutor in large group discussions
- Check tutors have read appraisee files</t>
  </si>
  <si>
    <t>Welcome back and Intro to Mini Appraisals</t>
  </si>
  <si>
    <r>
      <rPr>
        <i/>
        <sz val="11"/>
        <color theme="8" tint="-0.499984740745262"/>
        <rFont val="Calibri"/>
        <family val="2"/>
        <scheme val="minor"/>
      </rPr>
      <t>NES ADMIN to lead initial welcome, housekeeping and Teams etiquette; remind participants during mini appraisal, only Appraiser and Appraisee keep camera and mic on to help focus on the appraisal; everyone else cameras and mics off until feedback session, then hand over to LEAD TUTOR.</t>
    </r>
    <r>
      <rPr>
        <sz val="11"/>
        <color theme="1"/>
        <rFont val="Calibri"/>
        <family val="2"/>
        <scheme val="minor"/>
      </rPr>
      <t xml:space="preserve">
Lead Tutor:
- Welcome back – how you are feeling about today?  or How D1 went? any Qs before we start? </t>
    </r>
    <r>
      <rPr>
        <sz val="11"/>
        <color rgb="FFFF0000"/>
        <rFont val="Calibri"/>
        <family val="2"/>
        <scheme val="minor"/>
      </rPr>
      <t>(KEEP IT SHORT)</t>
    </r>
    <r>
      <rPr>
        <sz val="11"/>
        <color theme="1"/>
        <rFont val="Calibri"/>
        <family val="2"/>
        <scheme val="minor"/>
      </rPr>
      <t xml:space="preserve">
- Mention Pendleton’s and Confidentiality
- Mention that Observer lead feedback by asking appraiser first, then appraisee’ observer and timekeeper then provide their feedback, tutor to then mop up
- Remind appraisers to take notes for purposes of drafting anonymised mini Form 4 afterwards</t>
    </r>
  </si>
  <si>
    <t>Mini Appraisals (1)</t>
  </si>
  <si>
    <t>Mini Appraisals (2)</t>
  </si>
  <si>
    <t>Mini Appraisals (3)</t>
  </si>
  <si>
    <t xml:space="preserve">Mini Appraisal:  Plenary </t>
  </si>
  <si>
    <r>
      <t xml:space="preserve">Group feedback / reflection – how was it?
</t>
    </r>
    <r>
      <rPr>
        <i/>
        <sz val="11"/>
        <color theme="1"/>
        <rFont val="Calibri"/>
        <family val="2"/>
        <scheme val="minor"/>
      </rPr>
      <t>Keep feedback focussed on mini appraisal session (formal feedback forms about the training course as a whole will be sent at end of day)</t>
    </r>
  </si>
  <si>
    <t>Challenging appraisal situations</t>
  </si>
  <si>
    <t>Large group discussion:
- What are your main concerns or fears in the appraiser role?
- What leads to challenging situations in appraisals?
- How would you approach them?
Cover probity and health issues if haven’t come up in discussion. Use of Form 4 before and after appraisal.
Admin to add publish scheduled Questback whilst discussions are ongoing</t>
  </si>
  <si>
    <t xml:space="preserve">Plenary &amp; Ask the tutors </t>
  </si>
  <si>
    <t>End of day</t>
  </si>
  <si>
    <t>Admin to wrap up on next steps (tutors meeting, assessment confirmation - “hopefully” no later than end of the week, feedback form, anonymised Form 4)</t>
  </si>
  <si>
    <t>NES Admin share screen to go through scoring</t>
  </si>
  <si>
    <t>AM</t>
  </si>
  <si>
    <t>Readiness Decision:</t>
  </si>
  <si>
    <t>ASSESSMENT</t>
  </si>
  <si>
    <t>Empathy &amp; Sensitivity</t>
  </si>
  <si>
    <t>Communication Skills</t>
  </si>
  <si>
    <t>Ability to Challenge</t>
  </si>
  <si>
    <t>Professional Integrity</t>
  </si>
  <si>
    <t>Concerns Identified</t>
  </si>
  <si>
    <t>PARTICIPANT</t>
  </si>
  <si>
    <t>General Assessment</t>
  </si>
  <si>
    <t>No</t>
  </si>
  <si>
    <t>Appraising</t>
  </si>
  <si>
    <t>TUTOR1</t>
  </si>
  <si>
    <t>(Main)</t>
  </si>
  <si>
    <t>TUTOR2</t>
  </si>
  <si>
    <t>End of Course Candidate Discussion &amp; Notes</t>
  </si>
  <si>
    <t>Tutors Meeting Notes</t>
  </si>
  <si>
    <t>Please complete assessment by placing an X or scoring in the left hand column.</t>
  </si>
  <si>
    <t>EMPATHY &amp; SENSITIVITY</t>
  </si>
  <si>
    <t>Desire &amp; ability to take in other participants’ perspective and sense associated feelings.</t>
  </si>
  <si>
    <t>ATTENTIVENESS TO FELLOW PARTICIPANTS:</t>
  </si>
  <si>
    <t>(1) No evidence observed</t>
  </si>
  <si>
    <t>(2) Made little effort to listen properly to other participants’ input</t>
  </si>
  <si>
    <t>(3) Mixed Demonstration</t>
  </si>
  <si>
    <t>(4) Was clearly intent on establishing exactly what the other participants thought/felt</t>
  </si>
  <si>
    <t>ESTABLISHING RAPPORT:</t>
  </si>
  <si>
    <t>Scoring Reminder:</t>
  </si>
  <si>
    <t>Strong display of specified positive behavioural indicators (and possibly others);</t>
  </si>
  <si>
    <t>(2) Failed to establish a workable, shared understanding (i.e. rapport) with the fellow participants/tutors</t>
  </si>
  <si>
    <t>Few negative indicators displayed, and these considered minor in impact</t>
  </si>
  <si>
    <t>Satisfactory display of specified positive behavioural indicators;</t>
  </si>
  <si>
    <t>(4) Clearly made the fellow participants/tutors feel a genuine understanding (rapport) had been reached</t>
  </si>
  <si>
    <t>Some negative indicators displayed, but none causing concern</t>
  </si>
  <si>
    <t>Limited number of specified positive behavioural indicators displayed;</t>
  </si>
  <si>
    <t xml:space="preserve">OVERALL RATING: EMPATHY &amp; SENSITIVITY </t>
  </si>
  <si>
    <t>Many negative indicators displayed, one or more causing concern</t>
  </si>
  <si>
    <t>Please provide a score of 1, 2, 3 or 4</t>
  </si>
  <si>
    <t>Little evidence of specified positive behavioural indicators;</t>
  </si>
  <si>
    <t>Justification required:</t>
  </si>
  <si>
    <t>Mostly negative indicators displayed, one or more decisively</t>
  </si>
  <si>
    <t>COMMUNICATION SKILLS</t>
  </si>
  <si>
    <t>Ability to engage, clearly and actively, in constructive dialogue.</t>
  </si>
  <si>
    <t>Adjusting language and non-verbal behaviour according to needs of differing situations.</t>
  </si>
  <si>
    <t>CLEAR VERBAL EXPRESSION:</t>
  </si>
  <si>
    <t>(2) Verbal expression was unclear when attempting to engage in dialogue</t>
  </si>
  <si>
    <t>(4) Demonstrated fluent dialogue with others (through clear expression)</t>
  </si>
  <si>
    <t>USE OF SILENCE:</t>
  </si>
  <si>
    <t>(2) Controlled the dialogue, not leaving others “space” to express concerns</t>
  </si>
  <si>
    <t>(4) Used silence effectively, allowing others enough time to express thoughts or feelings</t>
  </si>
  <si>
    <t>NON-VERBAL BEHAVIOUR:</t>
  </si>
  <si>
    <t>(2) Non-verbal behaviour did not help facilitate dialogue with others</t>
  </si>
  <si>
    <t>(4) Dialogue with others was enhanced by effective use of non-verbal behaviour</t>
  </si>
  <si>
    <t>USE OF OPEN QUESTIONS:</t>
  </si>
  <si>
    <t>(2) Asked closed questions, limiting others’ active involvement in dialogue</t>
  </si>
  <si>
    <t>(4) Used open, exploratory questions – inviting others to become actively involved</t>
  </si>
  <si>
    <t xml:space="preserve">OVERALL RATING: COMMUNICATION SKILLS </t>
  </si>
  <si>
    <t>ABILITY TO CHALLENGE CONSTRUCTIVELY</t>
  </si>
  <si>
    <t>Ability to encourage the others to look beyond what they already know.</t>
  </si>
  <si>
    <t>To encourage deeper learning and reflection.</t>
  </si>
  <si>
    <t>ABILITY TO ENCOURAGE DEEPER REFLECTION:</t>
  </si>
  <si>
    <t>(2) Absence of the use of questions to encourage deeper reflection by  participants/tutors</t>
  </si>
  <si>
    <t>(4) Use of questions to encourage deeper reflection by participants/tutors</t>
  </si>
  <si>
    <t>REALISM OF THOUGHTS AND IDEAS REGARDING APPRAISAL:</t>
  </si>
  <si>
    <t>(2) Was unable to challenge the others about the realism of thoughts and ideas regarding appraisal</t>
  </si>
  <si>
    <t>(4) Was able to challenge the others about the realism of thoughts and ideas regarding appraisal</t>
  </si>
  <si>
    <t xml:space="preserve">OVERALL RATING: ABILITY TO CHALLENGE CONSTRUCTIVELY </t>
  </si>
  <si>
    <t>PROFESSIONAL INTEGRITY</t>
  </si>
  <si>
    <t xml:space="preserve">Professional commitment </t>
  </si>
  <si>
    <t>(i) to provide equality of care for all</t>
  </si>
  <si>
    <t>(ii) to take responsibility for own actions – while at the same time recognising the parameters of one’s role and expertise</t>
  </si>
  <si>
    <t>(iii) to act confidently but safely</t>
  </si>
  <si>
    <t>POSITIVE APPROACH TO EXERCISE:</t>
  </si>
  <si>
    <t>(2) Approached the appraisal training defensively, more as a problem than as a challenge</t>
  </si>
  <si>
    <t>(4) Was positive / enthusiastic throughout, however challenging it seemed</t>
  </si>
  <si>
    <t>OPENNESS TO FEEDBACK:</t>
  </si>
  <si>
    <t>(2) Was defensive and closed in response to feedback</t>
  </si>
  <si>
    <t>(4) Was open and positive in response to feedback</t>
  </si>
  <si>
    <t xml:space="preserve">OVERALL RATING: PROFESSIONAL INTEGRITY </t>
  </si>
  <si>
    <t>complete</t>
  </si>
  <si>
    <t>Please check for missed questions</t>
  </si>
  <si>
    <t>IDENTIFIED CONCERNS</t>
  </si>
  <si>
    <t>Based on your observations, if you wish to report any evidence that is not covered by the competencies assessed but raises significant concerns about the participant’s suitability for the role of the appraiser, please mark "Yes" in the the box and record relevant observations below.</t>
  </si>
  <si>
    <t>Back to top</t>
  </si>
  <si>
    <t>This box should only be used in exceptional circumstances.</t>
  </si>
  <si>
    <t>https://www.appraisal.nes.scot.nhs.uk/appraiser-training/tutors-access/new-appraiser/online-courses/</t>
  </si>
  <si>
    <t>For printable version in Word format please visit:</t>
  </si>
  <si>
    <r>
      <t xml:space="preserve">TEMPLATE FOR YOUR INFO ONLY
</t>
    </r>
    <r>
      <rPr>
        <b/>
        <i/>
        <sz val="11"/>
        <color theme="0"/>
        <rFont val="Calibri"/>
        <family val="2"/>
        <scheme val="minor"/>
      </rPr>
      <t>So you can see how we will be assessing participants</t>
    </r>
  </si>
  <si>
    <r>
      <t xml:space="preserve">Break into 2 groups; </t>
    </r>
    <r>
      <rPr>
        <i/>
        <sz val="11"/>
        <color theme="8" tint="-0.499984740745262"/>
        <rFont val="Calibri"/>
        <family val="2"/>
        <scheme val="minor"/>
      </rPr>
      <t>NES Admin to open breakout rooms</t>
    </r>
    <r>
      <rPr>
        <sz val="11"/>
        <color theme="1"/>
        <rFont val="Calibri"/>
        <family val="2"/>
        <scheme val="minor"/>
      </rPr>
      <t xml:space="preserve">
In small groups, facilitated by tutors, the questions to address:
- confidentiality statement at start of appraisal
- How do you ensure SI covers all roles?
- How do you judge if SI is appropriate and sufficient?
</t>
    </r>
    <r>
      <rPr>
        <sz val="11"/>
        <color rgb="FFFF0000"/>
        <rFont val="Calibri"/>
        <family val="2"/>
        <scheme val="minor"/>
      </rPr>
      <t>Tutors to make sure everyone has a say</t>
    </r>
  </si>
  <si>
    <r>
      <t xml:space="preserve">Break into 2 groups; </t>
    </r>
    <r>
      <rPr>
        <i/>
        <sz val="11"/>
        <color theme="8" tint="-0.499984740745262"/>
        <rFont val="Calibri"/>
        <family val="2"/>
        <scheme val="minor"/>
      </rPr>
      <t>NES Admin to open breakout rooms</t>
    </r>
    <r>
      <rPr>
        <sz val="11"/>
        <color theme="1"/>
        <rFont val="Calibri"/>
        <family val="2"/>
        <scheme val="minor"/>
      </rPr>
      <t xml:space="preserve">
Same small groups, different tutors
In small groups, facilitated by tutors, the questions to address:
- How would you discuss PDP outcomes form the previous appraisal, and how may they be linked to CPD?
- How do you support appraisees to develop a new PDP through the appraisal discussion?
</t>
    </r>
    <r>
      <rPr>
        <sz val="4"/>
        <color theme="1"/>
        <rFont val="Calibri"/>
        <family val="2"/>
        <scheme val="minor"/>
      </rPr>
      <t xml:space="preserve">
</t>
    </r>
    <r>
      <rPr>
        <sz val="11"/>
        <color theme="1"/>
        <rFont val="Calibri"/>
        <family val="2"/>
        <scheme val="minor"/>
      </rPr>
      <t xml:space="preserve">All participants will have reviewed a simulated appraisal of a significant event discussion and were asked to draft a Form 4 based on this.  They have also been asled to look at the Form 4 examples on website (links below).
Suggest starting the discussions with:
</t>
    </r>
    <r>
      <rPr>
        <i/>
        <sz val="11"/>
        <color theme="1"/>
        <rFont val="Calibri"/>
        <family val="2"/>
        <scheme val="minor"/>
      </rPr>
      <t>- What is the role of the Form 4?
- What does a good Form 4 look like?
- Does thje Form 4 you drafted include any of these characteristics?</t>
    </r>
    <r>
      <rPr>
        <sz val="11"/>
        <color theme="1"/>
        <rFont val="Calibri"/>
        <family val="2"/>
        <scheme val="minor"/>
      </rPr>
      <t xml:space="preserve">
</t>
    </r>
    <r>
      <rPr>
        <sz val="4"/>
        <color theme="1"/>
        <rFont val="Calibri"/>
        <family val="2"/>
        <scheme val="minor"/>
      </rPr>
      <t xml:space="preserve">
</t>
    </r>
    <r>
      <rPr>
        <sz val="11"/>
        <color theme="1"/>
        <rFont val="Calibri"/>
        <family val="2"/>
        <scheme val="minor"/>
      </rPr>
      <t xml:space="preserve">As mentioned in the module, suggest that it might be a good idea to put in the Form 4 a vignette re appraisee and the work they do; also which appraisal this is with this appraiser, date of revalidation and how appraisal was conducted etc.
</t>
    </r>
    <r>
      <rPr>
        <sz val="4"/>
        <color theme="1"/>
        <rFont val="Calibri"/>
        <family val="2"/>
        <scheme val="minor"/>
      </rPr>
      <t xml:space="preserve">
</t>
    </r>
    <r>
      <rPr>
        <i/>
        <sz val="11"/>
        <color theme="1"/>
        <rFont val="Calibri"/>
        <family val="2"/>
        <scheme val="minor"/>
      </rPr>
      <t xml:space="preserve">Don't be surprised by the queries you might get even if they've been appraised many time before.  Remember, </t>
    </r>
    <r>
      <rPr>
        <i/>
        <u/>
        <sz val="11"/>
        <color theme="1"/>
        <rFont val="Calibri"/>
        <family val="2"/>
        <scheme val="minor"/>
      </rPr>
      <t>drafting</t>
    </r>
    <r>
      <rPr>
        <i/>
        <sz val="11"/>
        <color theme="1"/>
        <rFont val="Calibri"/>
        <family val="2"/>
        <scheme val="minor"/>
      </rPr>
      <t xml:space="preserve"> of Form 4 is new to them.
</t>
    </r>
    <r>
      <rPr>
        <sz val="4"/>
        <color theme="1"/>
        <rFont val="Calibri"/>
        <family val="2"/>
        <scheme val="minor"/>
      </rPr>
      <t xml:space="preserve">
</t>
    </r>
    <r>
      <rPr>
        <sz val="11"/>
        <color rgb="FFFF0000"/>
        <rFont val="Calibri"/>
        <family val="2"/>
        <scheme val="minor"/>
      </rPr>
      <t>Mention that on day 2, appraisers in the mini appraisal session are asked to take notes and are expected to produce a mini Form 4 to share with Appraisal Lead as part of induction (if recommended).</t>
    </r>
  </si>
  <si>
    <r>
      <t xml:space="preserve">Opportunity for final questions; Signpost to resources and support for appraisers
- NES, SOAR, Appraisal Leads and their meetings
- Annual conference, Refresher courses and resources etc
</t>
    </r>
    <r>
      <rPr>
        <b/>
        <sz val="11"/>
        <color rgb="FFFF0000"/>
        <rFont val="Calibri"/>
        <family val="2"/>
        <scheme val="minor"/>
      </rPr>
      <t>AVOID ASSUMPTIONS</t>
    </r>
    <r>
      <rPr>
        <sz val="11"/>
        <color theme="1"/>
        <rFont val="Calibri"/>
        <family val="2"/>
        <scheme val="minor"/>
      </rPr>
      <t xml:space="preserve"> - avoid comments like "I'm sure you'll all be great appraisers", whilst you might have been involved with some high quality mini appraisals, you don't know if the same has happened in the groups you weren't involved with.</t>
    </r>
  </si>
  <si>
    <r>
      <t xml:space="preserve">General Q&amp;A session about how the day went, next steps;
Suggest review appraiser skills and coaching modules again ahead of day 2 (Appraiser skills module has a section on Pendleton's)
</t>
    </r>
    <r>
      <rPr>
        <i/>
        <sz val="11"/>
        <color theme="8" tint="-0.499984740745262"/>
        <rFont val="Calibri"/>
        <family val="2"/>
        <scheme val="minor"/>
      </rPr>
      <t>NES ADMIN to remind participants to make sure to upload PDP  for day 2 mini appraisal session if not already done 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</si>
</sst>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u/>
      <sz val="11"/>
      <color theme="10"/>
      <name val="Calibri"/>
      <family val="2"/>
      <scheme val="minor"/>
    </font>
    <font>
      <b/>
      <sz val="16"/>
      <color theme="1"/>
      <name val="Calibri"/>
      <family val="2"/>
      <scheme val="minor"/>
    </font>
    <font>
      <i/>
      <sz val="11"/>
      <color rgb="FFFF0000"/>
      <name val="Calibri"/>
      <family val="2"/>
      <scheme val="minor"/>
    </font>
    <font>
      <i/>
      <sz val="11"/>
      <name val="Calibri"/>
      <family val="2"/>
      <scheme val="minor"/>
    </font>
    <font>
      <u/>
      <sz val="10"/>
      <color theme="10"/>
      <name val="MS Sans Serif"/>
      <family val="2"/>
    </font>
    <font>
      <b/>
      <sz val="11"/>
      <color rgb="FFFF0000"/>
      <name val="Calibri"/>
      <family val="2"/>
      <scheme val="minor"/>
    </font>
    <font>
      <sz val="11"/>
      <color rgb="FFFF0000"/>
      <name val="Calibri"/>
      <family val="2"/>
      <scheme val="minor"/>
    </font>
    <font>
      <sz val="11"/>
      <color theme="1" tint="0.499984740745262"/>
      <name val="Calibri"/>
      <family val="2"/>
      <scheme val="minor"/>
    </font>
    <font>
      <sz val="11"/>
      <color theme="0"/>
      <name val="Calibri"/>
      <family val="2"/>
      <scheme val="minor"/>
    </font>
    <font>
      <i/>
      <sz val="11"/>
      <color theme="8" tint="-0.499984740745262"/>
      <name val="Calibri"/>
      <family val="2"/>
      <scheme val="minor"/>
    </font>
    <font>
      <b/>
      <sz val="11"/>
      <color rgb="FFC00000"/>
      <name val="Calibri"/>
      <family val="2"/>
      <scheme val="minor"/>
    </font>
    <font>
      <sz val="11"/>
      <color theme="1"/>
      <name val="Calibri"/>
      <family val="2"/>
      <scheme val="minor"/>
    </font>
    <font>
      <b/>
      <sz val="11"/>
      <color theme="0"/>
      <name val="Calibri"/>
      <family val="2"/>
      <scheme val="minor"/>
    </font>
    <font>
      <b/>
      <sz val="10"/>
      <color theme="1"/>
      <name val="Calibri"/>
      <family val="2"/>
      <scheme val="minor"/>
    </font>
    <font>
      <sz val="10"/>
      <name val="Calibri"/>
      <family val="2"/>
      <scheme val="minor"/>
    </font>
    <font>
      <sz val="10"/>
      <color theme="1"/>
      <name val="Calibri"/>
      <family val="2"/>
      <scheme val="minor"/>
    </font>
    <font>
      <b/>
      <sz val="16"/>
      <name val="Calibri"/>
      <family val="2"/>
      <scheme val="minor"/>
    </font>
    <font>
      <b/>
      <sz val="10"/>
      <name val="Calibri"/>
      <family val="2"/>
      <scheme val="minor"/>
    </font>
    <font>
      <b/>
      <sz val="11"/>
      <name val="Calibri"/>
      <family val="2"/>
      <scheme val="minor"/>
    </font>
    <font>
      <b/>
      <sz val="12"/>
      <name val="Calibri"/>
      <family val="2"/>
      <scheme val="minor"/>
    </font>
    <font>
      <i/>
      <sz val="11"/>
      <color theme="1" tint="0.499984740745262"/>
      <name val="Calibri"/>
      <family val="2"/>
      <scheme val="minor"/>
    </font>
    <font>
      <b/>
      <sz val="14"/>
      <name val="Calibri"/>
      <family val="2"/>
      <scheme val="minor"/>
    </font>
    <font>
      <b/>
      <sz val="10"/>
      <color theme="0" tint="-0.499984740745262"/>
      <name val="Calibri"/>
      <family val="2"/>
      <scheme val="minor"/>
    </font>
    <font>
      <sz val="10"/>
      <color theme="0" tint="-0.499984740745262"/>
      <name val="Calibri"/>
      <family val="2"/>
      <scheme val="minor"/>
    </font>
    <font>
      <i/>
      <sz val="11"/>
      <color rgb="FFFFE1FF"/>
      <name val="Calibri"/>
      <family val="2"/>
      <scheme val="minor"/>
    </font>
    <font>
      <b/>
      <i/>
      <sz val="11"/>
      <name val="Calibri"/>
      <family val="2"/>
      <scheme val="minor"/>
    </font>
    <font>
      <b/>
      <i/>
      <sz val="11"/>
      <color theme="0"/>
      <name val="Calibri"/>
      <family val="2"/>
      <scheme val="minor"/>
    </font>
    <font>
      <i/>
      <u/>
      <sz val="11"/>
      <color theme="1"/>
      <name val="Calibri"/>
      <family val="2"/>
      <scheme val="minor"/>
    </font>
    <font>
      <sz val="4"/>
      <color theme="1"/>
      <name val="Calibri"/>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E1FF"/>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s>
  <borders count="19">
    <border>
      <left/>
      <right/>
      <top/>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theme="8" tint="-0.499984740745262"/>
      </top>
      <bottom/>
      <diagonal/>
    </border>
    <border>
      <left/>
      <right/>
      <top style="thin">
        <color theme="8" tint="-0.499984740745262"/>
      </top>
      <bottom/>
      <diagonal/>
    </border>
    <border>
      <left/>
      <right style="thin">
        <color indexed="64"/>
      </right>
      <top style="thin">
        <color theme="8" tint="-0.49998474074526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ck">
        <color theme="6" tint="-0.249977111117893"/>
      </right>
      <top/>
      <bottom style="thick">
        <color theme="6" tint="-0.249977111117893"/>
      </bottom>
      <diagonal/>
    </border>
  </borders>
  <cellStyleXfs count="3">
    <xf numFmtId="0" fontId="0" fillId="0" borderId="0"/>
    <xf numFmtId="0" fontId="4" fillId="0" borderId="0" applyNumberFormat="0" applyFill="0" applyBorder="0" applyAlignment="0" applyProtection="0"/>
    <xf numFmtId="0" fontId="8" fillId="0" borderId="0" applyNumberFormat="0" applyFill="0" applyBorder="0" applyAlignment="0" applyProtection="0">
      <alignment vertical="top"/>
      <protection locked="0"/>
    </xf>
  </cellStyleXfs>
  <cellXfs count="119">
    <xf numFmtId="0" fontId="0" fillId="0" borderId="0" xfId="0"/>
    <xf numFmtId="0" fontId="1" fillId="6" borderId="0" xfId="0" applyFont="1" applyFill="1" applyAlignment="1" applyProtection="1">
      <alignment horizontal="center" vertical="top"/>
      <protection locked="0"/>
    </xf>
    <xf numFmtId="0" fontId="1" fillId="6" borderId="1" xfId="0" applyFont="1" applyFill="1" applyBorder="1" applyAlignment="1" applyProtection="1">
      <alignment horizontal="center" vertical="top"/>
      <protection locked="0"/>
    </xf>
    <xf numFmtId="0" fontId="0" fillId="0" borderId="0" xfId="0" applyProtection="1">
      <protection locked="0"/>
    </xf>
    <xf numFmtId="0" fontId="0" fillId="0" borderId="0" xfId="0" applyAlignment="1" applyProtection="1">
      <alignment vertical="top"/>
      <protection locked="0"/>
    </xf>
    <xf numFmtId="0" fontId="4" fillId="0" borderId="2" xfId="1" applyBorder="1" applyAlignment="1" applyProtection="1">
      <alignment vertical="top" wrapText="1"/>
    </xf>
    <xf numFmtId="0" fontId="0" fillId="5" borderId="0" xfId="0" applyFill="1" applyAlignment="1">
      <alignment horizontal="right" vertical="top"/>
    </xf>
    <xf numFmtId="0" fontId="14" fillId="0" borderId="0" xfId="0" applyFont="1"/>
    <xf numFmtId="0" fontId="0" fillId="0" borderId="0" xfId="0" applyAlignment="1">
      <alignment vertical="top"/>
    </xf>
    <xf numFmtId="0" fontId="0" fillId="5" borderId="1" xfId="0" applyFill="1" applyBorder="1" applyAlignment="1">
      <alignment horizontal="right" vertical="top"/>
    </xf>
    <xf numFmtId="0" fontId="12" fillId="0" borderId="0" xfId="0" applyFont="1" applyAlignment="1">
      <alignment horizontal="left" vertical="top"/>
    </xf>
    <xf numFmtId="0" fontId="12" fillId="0" borderId="0" xfId="0" applyFont="1" applyAlignment="1">
      <alignment horizontal="right" vertical="top"/>
    </xf>
    <xf numFmtId="0" fontId="12" fillId="0" borderId="0" xfId="0" applyFont="1" applyAlignment="1">
      <alignment vertical="top"/>
    </xf>
    <xf numFmtId="0" fontId="12" fillId="0" borderId="0" xfId="0" applyFont="1" applyAlignment="1">
      <alignment vertical="top" wrapText="1"/>
    </xf>
    <xf numFmtId="0" fontId="11" fillId="2" borderId="2" xfId="0" applyFont="1" applyFill="1" applyBorder="1" applyAlignment="1">
      <alignment horizontal="right"/>
    </xf>
    <xf numFmtId="0" fontId="1" fillId="2" borderId="2" xfId="0" applyFont="1" applyFill="1" applyBorder="1" applyAlignment="1">
      <alignment horizontal="right"/>
    </xf>
    <xf numFmtId="0" fontId="5" fillId="2" borderId="2" xfId="0" applyFont="1" applyFill="1" applyBorder="1"/>
    <xf numFmtId="0" fontId="1" fillId="2" borderId="2" xfId="0" applyFont="1" applyFill="1" applyBorder="1" applyAlignment="1">
      <alignment wrapText="1"/>
    </xf>
    <xf numFmtId="20" fontId="11" fillId="0" borderId="2" xfId="0" applyNumberFormat="1" applyFont="1" applyBorder="1" applyAlignment="1">
      <alignment horizontal="right" vertical="top"/>
    </xf>
    <xf numFmtId="20" fontId="0" fillId="2" borderId="2" xfId="0" applyNumberFormat="1" applyFill="1" applyBorder="1" applyAlignment="1">
      <alignment horizontal="right" vertical="top"/>
    </xf>
    <xf numFmtId="0" fontId="0" fillId="0" borderId="2" xfId="0" applyBorder="1" applyAlignment="1">
      <alignment vertical="top"/>
    </xf>
    <xf numFmtId="0" fontId="0" fillId="0" borderId="2" xfId="0" applyBorder="1" applyAlignment="1">
      <alignment vertical="top" wrapText="1"/>
    </xf>
    <xf numFmtId="0" fontId="1" fillId="0" borderId="2" xfId="0" applyFont="1" applyBorder="1" applyAlignment="1">
      <alignment vertical="top"/>
    </xf>
    <xf numFmtId="0" fontId="0" fillId="0" borderId="0" xfId="0" applyAlignment="1">
      <alignment vertical="top" wrapText="1"/>
    </xf>
    <xf numFmtId="0" fontId="2" fillId="0" borderId="2" xfId="0" applyFont="1" applyBorder="1" applyAlignment="1">
      <alignment vertical="top" wrapText="1"/>
    </xf>
    <xf numFmtId="20" fontId="11" fillId="3" borderId="2" xfId="0" applyNumberFormat="1" applyFont="1" applyFill="1" applyBorder="1" applyAlignment="1">
      <alignment horizontal="right" vertical="top"/>
    </xf>
    <xf numFmtId="0" fontId="3" fillId="3" borderId="2" xfId="0" applyFont="1" applyFill="1" applyBorder="1" applyAlignment="1">
      <alignment vertical="top"/>
    </xf>
    <xf numFmtId="0" fontId="10" fillId="0" borderId="2" xfId="0" applyFont="1" applyBorder="1" applyAlignment="1">
      <alignment vertical="top" wrapText="1"/>
    </xf>
    <xf numFmtId="0" fontId="0" fillId="0" borderId="2" xfId="0" applyBorder="1"/>
    <xf numFmtId="0" fontId="0" fillId="0" borderId="2" xfId="0" applyBorder="1" applyAlignment="1">
      <alignment wrapText="1"/>
    </xf>
    <xf numFmtId="0" fontId="3" fillId="0" borderId="2" xfId="0" applyFont="1" applyBorder="1" applyAlignment="1">
      <alignment vertical="top"/>
    </xf>
    <xf numFmtId="0" fontId="11" fillId="0" borderId="2" xfId="0" applyFont="1" applyBorder="1" applyAlignment="1">
      <alignment horizontal="right" vertical="top"/>
    </xf>
    <xf numFmtId="0" fontId="0" fillId="2" borderId="2" xfId="0" applyFill="1" applyBorder="1" applyAlignment="1">
      <alignment horizontal="right" vertical="top"/>
    </xf>
    <xf numFmtId="20" fontId="0" fillId="0" borderId="2" xfId="0" applyNumberFormat="1" applyBorder="1" applyAlignment="1">
      <alignment horizontal="right" vertical="top"/>
    </xf>
    <xf numFmtId="0" fontId="11" fillId="4" borderId="2" xfId="0" applyFont="1" applyFill="1" applyBorder="1" applyAlignment="1">
      <alignment horizontal="right"/>
    </xf>
    <xf numFmtId="0" fontId="1" fillId="4" borderId="2" xfId="0" applyFont="1" applyFill="1" applyBorder="1" applyAlignment="1">
      <alignment horizontal="right"/>
    </xf>
    <xf numFmtId="0" fontId="5" fillId="4" borderId="2" xfId="0" applyFont="1" applyFill="1" applyBorder="1"/>
    <xf numFmtId="0" fontId="1" fillId="4" borderId="2" xfId="0" applyFont="1" applyFill="1" applyBorder="1" applyAlignment="1">
      <alignment wrapText="1"/>
    </xf>
    <xf numFmtId="20" fontId="0" fillId="4" borderId="2" xfId="0" applyNumberFormat="1" applyFill="1" applyBorder="1" applyAlignment="1">
      <alignment horizontal="right" vertical="top"/>
    </xf>
    <xf numFmtId="0" fontId="1" fillId="0" borderId="2" xfId="0" applyFont="1" applyBorder="1" applyAlignment="1">
      <alignment vertical="top" wrapText="1"/>
    </xf>
    <xf numFmtId="20" fontId="0" fillId="0" borderId="2" xfId="0" applyNumberFormat="1" applyBorder="1" applyAlignment="1">
      <alignment vertical="top"/>
    </xf>
    <xf numFmtId="0" fontId="7" fillId="3" borderId="2" xfId="0" applyFont="1" applyFill="1" applyBorder="1" applyAlignment="1">
      <alignment vertical="top"/>
    </xf>
    <xf numFmtId="0" fontId="13" fillId="0" borderId="2" xfId="0" applyFont="1" applyBorder="1" applyAlignment="1">
      <alignment vertical="top" wrapText="1"/>
    </xf>
    <xf numFmtId="0" fontId="11" fillId="0" borderId="0" xfId="0" applyFont="1" applyAlignment="1">
      <alignment horizontal="right" vertical="top"/>
    </xf>
    <xf numFmtId="0" fontId="9" fillId="0" borderId="0" xfId="0" applyFont="1" applyAlignment="1">
      <alignment horizontal="left" vertical="top"/>
    </xf>
    <xf numFmtId="0" fontId="0" fillId="0" borderId="0" xfId="0" applyAlignment="1">
      <alignment horizontal="right" vertical="top"/>
    </xf>
    <xf numFmtId="0" fontId="0" fillId="0" borderId="0" xfId="0" applyAlignment="1" applyProtection="1">
      <alignment vertical="top" wrapText="1"/>
      <protection locked="0"/>
    </xf>
    <xf numFmtId="0" fontId="11" fillId="0" borderId="0" xfId="0" applyFont="1" applyAlignment="1" applyProtection="1">
      <alignment horizontal="right" vertical="top"/>
      <protection locked="0"/>
    </xf>
    <xf numFmtId="0" fontId="0" fillId="0" borderId="0" xfId="0" applyAlignment="1" applyProtection="1">
      <alignment horizontal="right" vertical="top"/>
      <protection locked="0"/>
    </xf>
    <xf numFmtId="0" fontId="17" fillId="0" borderId="0" xfId="0" applyFont="1" applyAlignment="1">
      <alignment horizontal="right" vertical="center"/>
    </xf>
    <xf numFmtId="0" fontId="19" fillId="0" borderId="0" xfId="0" applyFont="1"/>
    <xf numFmtId="0" fontId="15" fillId="0" borderId="0" xfId="0" applyFont="1"/>
    <xf numFmtId="0" fontId="20" fillId="8" borderId="4" xfId="0" applyFont="1" applyFill="1" applyBorder="1" applyAlignment="1">
      <alignment vertical="center"/>
    </xf>
    <xf numFmtId="0" fontId="2" fillId="8" borderId="1" xfId="0" applyFont="1" applyFill="1" applyBorder="1"/>
    <xf numFmtId="0" fontId="0" fillId="8" borderId="5" xfId="0" applyFill="1" applyBorder="1"/>
    <xf numFmtId="0" fontId="15"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15" fillId="0" borderId="0" xfId="0" applyFont="1" applyAlignment="1">
      <alignment horizontal="center" vertical="center"/>
    </xf>
    <xf numFmtId="0" fontId="22" fillId="8" borderId="7" xfId="0" applyFont="1" applyFill="1" applyBorder="1" applyAlignment="1">
      <alignment vertical="center"/>
    </xf>
    <xf numFmtId="0" fontId="23" fillId="0" borderId="0" xfId="0" applyFont="1" applyAlignment="1">
      <alignment horizontal="center" vertical="center"/>
    </xf>
    <xf numFmtId="0" fontId="0" fillId="8" borderId="8" xfId="0" applyFill="1" applyBorder="1" applyAlignment="1">
      <alignment vertical="center"/>
    </xf>
    <xf numFmtId="0" fontId="0" fillId="0" borderId="0" xfId="0" applyAlignment="1">
      <alignment vertical="center"/>
    </xf>
    <xf numFmtId="0" fontId="21" fillId="0" borderId="6" xfId="0" applyFont="1" applyBorder="1" applyAlignment="1">
      <alignment vertical="center" wrapText="1"/>
    </xf>
    <xf numFmtId="0" fontId="15" fillId="0" borderId="6" xfId="0" applyFont="1" applyBorder="1" applyAlignment="1">
      <alignment horizontal="center" vertical="center"/>
    </xf>
    <xf numFmtId="0" fontId="15" fillId="0" borderId="0" xfId="0" applyFont="1" applyAlignment="1">
      <alignment vertical="center"/>
    </xf>
    <xf numFmtId="0" fontId="7" fillId="8" borderId="7" xfId="0" applyFont="1" applyFill="1" applyBorder="1"/>
    <xf numFmtId="0" fontId="7" fillId="0" borderId="0" xfId="0" applyFont="1" applyAlignment="1">
      <alignment horizontal="left"/>
    </xf>
    <xf numFmtId="0" fontId="24" fillId="8" borderId="8" xfId="0" applyFont="1" applyFill="1" applyBorder="1"/>
    <xf numFmtId="0" fontId="21" fillId="0" borderId="0" xfId="0" applyFont="1" applyAlignment="1">
      <alignment vertical="top"/>
    </xf>
    <xf numFmtId="0" fontId="22" fillId="8" borderId="7" xfId="0" applyFont="1" applyFill="1" applyBorder="1"/>
    <xf numFmtId="0" fontId="2" fillId="0" borderId="0" xfId="0" applyFont="1"/>
    <xf numFmtId="0" fontId="0" fillId="8" borderId="8" xfId="0" applyFill="1" applyBorder="1"/>
    <xf numFmtId="0" fontId="2" fillId="8" borderId="7" xfId="0" applyFont="1" applyFill="1" applyBorder="1"/>
    <xf numFmtId="0" fontId="2" fillId="8" borderId="0" xfId="0" applyFont="1" applyFill="1"/>
    <xf numFmtId="0" fontId="6" fillId="8" borderId="7" xfId="0" applyFont="1" applyFill="1" applyBorder="1"/>
    <xf numFmtId="0" fontId="25" fillId="8" borderId="9" xfId="0" applyFont="1" applyFill="1" applyBorder="1"/>
    <xf numFmtId="0" fontId="2" fillId="8" borderId="10" xfId="0" applyFont="1" applyFill="1" applyBorder="1"/>
    <xf numFmtId="0" fontId="0" fillId="8" borderId="11" xfId="0" applyFill="1" applyBorder="1"/>
    <xf numFmtId="0" fontId="2" fillId="0" borderId="7" xfId="0" applyFont="1" applyBorder="1" applyAlignment="1">
      <alignment horizontal="center" vertical="center"/>
    </xf>
    <xf numFmtId="0" fontId="28" fillId="8" borderId="0" xfId="0" applyFont="1" applyFill="1" applyAlignment="1">
      <alignment horizontal="left"/>
    </xf>
    <xf numFmtId="0" fontId="2" fillId="8" borderId="0" xfId="0" applyFont="1" applyFill="1" applyAlignment="1">
      <alignment horizontal="left" vertical="top"/>
    </xf>
    <xf numFmtId="9" fontId="1" fillId="0" borderId="0" xfId="0" applyNumberFormat="1" applyFont="1"/>
    <xf numFmtId="0" fontId="1" fillId="0" borderId="0" xfId="0" quotePrefix="1" applyFont="1" applyAlignment="1">
      <alignment horizontal="left"/>
    </xf>
    <xf numFmtId="0" fontId="3" fillId="0" borderId="0" xfId="0" applyFont="1" applyAlignment="1">
      <alignment vertical="top"/>
    </xf>
    <xf numFmtId="0" fontId="2" fillId="8" borderId="0" xfId="0" applyFont="1" applyFill="1" applyAlignment="1">
      <alignment vertical="center" wrapText="1"/>
    </xf>
    <xf numFmtId="0" fontId="4" fillId="10" borderId="18" xfId="1" applyFill="1" applyBorder="1" applyAlignment="1" applyProtection="1">
      <alignment horizontal="center" vertical="center"/>
    </xf>
    <xf numFmtId="0" fontId="29" fillId="8" borderId="0" xfId="0" applyFont="1" applyFill="1"/>
    <xf numFmtId="0" fontId="2" fillId="0" borderId="0" xfId="0" applyFont="1" applyAlignment="1">
      <alignment vertical="top" wrapText="1"/>
    </xf>
    <xf numFmtId="0" fontId="2" fillId="8" borderId="12" xfId="0" applyFont="1" applyFill="1" applyBorder="1"/>
    <xf numFmtId="0" fontId="2" fillId="8" borderId="13" xfId="0" applyFont="1" applyFill="1" applyBorder="1"/>
    <xf numFmtId="0" fontId="0" fillId="8" borderId="14" xfId="0" applyFill="1" applyBorder="1"/>
    <xf numFmtId="0" fontId="9" fillId="0" borderId="0" xfId="0" applyFont="1" applyAlignment="1">
      <alignment horizontal="center" vertical="center" wrapText="1"/>
    </xf>
    <xf numFmtId="0" fontId="4" fillId="0" borderId="0" xfId="1" applyAlignment="1">
      <alignment horizontal="center" vertical="center" wrapText="1"/>
    </xf>
    <xf numFmtId="0" fontId="16" fillId="11" borderId="0" xfId="0" applyFont="1" applyFill="1" applyAlignment="1">
      <alignment horizontal="center" vertical="center" wrapText="1"/>
    </xf>
    <xf numFmtId="0" fontId="0" fillId="0" borderId="2" xfId="0" quotePrefix="1" applyBorder="1" applyAlignment="1">
      <alignment wrapText="1"/>
    </xf>
    <xf numFmtId="0" fontId="26" fillId="0" borderId="15" xfId="0" applyFont="1" applyBorder="1" applyAlignment="1">
      <alignment horizontal="left" vertical="center"/>
    </xf>
    <xf numFmtId="0" fontId="18" fillId="7" borderId="3" xfId="2" applyFont="1" applyFill="1" applyBorder="1" applyAlignment="1" applyProtection="1">
      <alignment horizontal="center" vertical="center"/>
    </xf>
    <xf numFmtId="0" fontId="21" fillId="9" borderId="6" xfId="0" applyFont="1" applyFill="1" applyBorder="1" applyAlignment="1">
      <alignment horizontal="left" vertical="center"/>
    </xf>
    <xf numFmtId="0" fontId="15" fillId="0" borderId="4" xfId="0" applyFont="1" applyBorder="1" applyAlignment="1">
      <alignment horizontal="left" vertical="top" wrapText="1"/>
    </xf>
    <xf numFmtId="0" fontId="15" fillId="0" borderId="1" xfId="0" applyFont="1" applyBorder="1" applyAlignment="1">
      <alignment horizontal="left" vertical="top" wrapText="1"/>
    </xf>
    <xf numFmtId="0" fontId="15" fillId="0" borderId="5" xfId="0" applyFont="1" applyBorder="1" applyAlignment="1">
      <alignment horizontal="left" vertical="top" wrapText="1"/>
    </xf>
    <xf numFmtId="0" fontId="15" fillId="0" borderId="7" xfId="0" applyFont="1" applyBorder="1" applyAlignment="1">
      <alignment horizontal="left" vertical="top" wrapText="1"/>
    </xf>
    <xf numFmtId="0" fontId="15" fillId="0" borderId="0" xfId="0" applyFont="1" applyAlignment="1">
      <alignment horizontal="left" vertical="top" wrapText="1"/>
    </xf>
    <xf numFmtId="0" fontId="15" fillId="0" borderId="8"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4"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15" fillId="0" borderId="14" xfId="0" applyFont="1" applyBorder="1" applyAlignment="1" applyProtection="1">
      <alignment horizontal="left" vertical="top" wrapText="1"/>
      <protection locked="0"/>
    </xf>
    <xf numFmtId="0" fontId="27" fillId="0" borderId="15" xfId="0" applyFont="1" applyBorder="1" applyAlignment="1">
      <alignment horizontal="center" vertical="center"/>
    </xf>
    <xf numFmtId="0" fontId="27" fillId="0" borderId="16" xfId="0" applyFont="1" applyBorder="1" applyAlignment="1">
      <alignment vertical="center"/>
    </xf>
    <xf numFmtId="0" fontId="27" fillId="0" borderId="17" xfId="0" applyFont="1" applyBorder="1" applyAlignment="1">
      <alignment vertical="center"/>
    </xf>
  </cellXfs>
  <cellStyles count="3">
    <cellStyle name="Hyperlink" xfId="1" builtinId="8"/>
    <cellStyle name="Hyperlink 2" xfId="2" xr:uid="{5C538527-B623-4224-B7B3-BA205B221E89}"/>
    <cellStyle name="Normal" xfId="0" builtinId="0"/>
  </cellStyles>
  <dxfs count="20">
    <dxf>
      <font>
        <color rgb="FF9C0006"/>
      </font>
    </dxf>
    <dxf>
      <fill>
        <patternFill>
          <bgColor theme="7"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dxf>
    <dxf>
      <font>
        <color rgb="FF006100"/>
      </font>
      <fill>
        <patternFill>
          <bgColor rgb="FFC6EFCE"/>
        </patternFill>
      </fill>
    </dxf>
    <dxf>
      <fill>
        <patternFill patternType="none">
          <bgColor auto="1"/>
        </patternFill>
      </fill>
    </dxf>
    <dxf>
      <font>
        <b val="0"/>
        <i/>
        <color theme="1"/>
      </font>
    </dxf>
    <dxf>
      <fill>
        <patternFill patternType="none">
          <bgColor auto="1"/>
        </patternFill>
      </fill>
    </dxf>
    <dxf>
      <font>
        <b val="0"/>
        <i/>
        <color theme="1"/>
      </font>
    </dxf>
    <dxf>
      <fill>
        <patternFill patternType="none">
          <bgColor auto="1"/>
        </patternFill>
      </fill>
    </dxf>
    <dxf>
      <font>
        <b val="0"/>
        <i/>
        <color theme="1"/>
      </font>
    </dxf>
    <dxf>
      <fill>
        <patternFill patternType="none">
          <bgColor auto="1"/>
        </patternFill>
      </fill>
    </dxf>
    <dxf>
      <font>
        <b val="0"/>
        <i/>
        <color theme="1"/>
      </font>
    </dxf>
    <dxf>
      <fill>
        <patternFill>
          <bgColor theme="0"/>
        </patternFill>
      </fill>
    </dxf>
    <dxf>
      <font>
        <color theme="0"/>
      </font>
      <fill>
        <patternFill patternType="none">
          <bgColor auto="1"/>
        </patternFill>
      </fill>
    </dxf>
  </dxfs>
  <tableStyles count="0" defaultTableStyle="TableStyleMedium2" defaultPivotStyle="PivotStyleLight16"/>
  <colors>
    <mruColors>
      <color rgb="FFFFC7CE"/>
      <color rgb="FFFFCCFF"/>
      <color rgb="FF0563C1"/>
      <color rgb="FFFFE1FF"/>
      <color rgb="FFFFAFAF"/>
      <color rgb="FFFF96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praisal.nes.scot.nhs.uk/s/videos/f4exercise/" TargetMode="External"/><Relationship Id="rId2" Type="http://schemas.openxmlformats.org/officeDocument/2006/relationships/hyperlink" Target="https://www.appraisal.nes.scot.nhs.uk/appraiser-training/new-appraiser/form-4-examples/" TargetMode="External"/><Relationship Id="rId1" Type="http://schemas.openxmlformats.org/officeDocument/2006/relationships/hyperlink" Target="https://www.appraisal.nes.scot.nhs.uk/s/videon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appraisal.nes.scot.nhs.uk/appraiser-training/tutors-access/new-appraiser/online-cour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93173-82DB-49E6-A2A1-897A90CA83BF}">
  <sheetPr>
    <tabColor rgb="FFC00000"/>
  </sheetPr>
  <dimension ref="A1:E38"/>
  <sheetViews>
    <sheetView tabSelected="1" topLeftCell="A5" zoomScaleNormal="100" workbookViewId="0">
      <selection activeCell="D18" sqref="D18"/>
    </sheetView>
  </sheetViews>
  <sheetFormatPr defaultColWidth="8.5546875" defaultRowHeight="14.4" x14ac:dyDescent="0.3"/>
  <cols>
    <col min="1" max="1" width="7.77734375" style="47" bestFit="1" customWidth="1"/>
    <col min="2" max="2" width="8.5546875" style="48"/>
    <col min="3" max="3" width="32.77734375" style="4" customWidth="1"/>
    <col min="4" max="4" width="92.77734375" style="46" customWidth="1"/>
    <col min="5" max="16384" width="8.5546875" style="4"/>
  </cols>
  <sheetData>
    <row r="1" spans="1:5" x14ac:dyDescent="0.3">
      <c r="A1" s="6" t="s">
        <v>0</v>
      </c>
      <c r="B1" s="1" t="s">
        <v>40</v>
      </c>
      <c r="C1" s="7" t="s">
        <v>1</v>
      </c>
      <c r="D1"/>
      <c r="E1" s="3"/>
    </row>
    <row r="2" spans="1:5" x14ac:dyDescent="0.3">
      <c r="A2" s="9" t="s">
        <v>2</v>
      </c>
      <c r="B2" s="2">
        <v>3</v>
      </c>
      <c r="C2" s="7" t="s">
        <v>3</v>
      </c>
      <c r="D2"/>
      <c r="E2" s="3"/>
    </row>
    <row r="3" spans="1:5" x14ac:dyDescent="0.3">
      <c r="A3" s="10" t="str">
        <f>IF(SESSNUM=3,"00:20","00:18")</f>
        <v>00:20</v>
      </c>
      <c r="B3" s="11" t="str">
        <f>IF(SESSNUM=3,"00:15","00:10")</f>
        <v>00:15</v>
      </c>
      <c r="C3" s="12" t="str">
        <f>IF(SESSNUM=3,"00:00","00:05")</f>
        <v>00:00</v>
      </c>
      <c r="D3" s="13" t="str">
        <f>IF(SESSNUM=3,"00:15","00:11")</f>
        <v>00:15</v>
      </c>
    </row>
    <row r="4" spans="1:5" s="3" customFormat="1" ht="36" customHeight="1" x14ac:dyDescent="0.4">
      <c r="A4" s="14" t="s">
        <v>4</v>
      </c>
      <c r="B4" s="15" t="s">
        <v>5</v>
      </c>
      <c r="C4" s="16" t="s">
        <v>6</v>
      </c>
      <c r="D4" s="17" t="s">
        <v>7</v>
      </c>
    </row>
    <row r="5" spans="1:5" ht="86.4" x14ac:dyDescent="0.3">
      <c r="A5" s="18">
        <v>2.0833333333333332E-2</v>
      </c>
      <c r="B5" s="19" t="str">
        <f>IF(OR(LENGTH="AM",LENGTH="All_day"),"08:30","13:00")</f>
        <v>08:30</v>
      </c>
      <c r="C5" s="20" t="s">
        <v>8</v>
      </c>
      <c r="D5" s="21" t="s">
        <v>9</v>
      </c>
    </row>
    <row r="6" spans="1:5" ht="72" x14ac:dyDescent="0.3">
      <c r="A6" s="18">
        <v>1.0416666666666666E-2</v>
      </c>
      <c r="B6" s="19">
        <f>A5+B5</f>
        <v>0.375</v>
      </c>
      <c r="C6" s="22" t="s">
        <v>10</v>
      </c>
      <c r="D6" s="21" t="s">
        <v>11</v>
      </c>
    </row>
    <row r="7" spans="1:5" ht="28.8" x14ac:dyDescent="0.3">
      <c r="A7" s="18">
        <v>2.0833333333333332E-2</v>
      </c>
      <c r="B7" s="19">
        <f>B6+A6</f>
        <v>0.38541666666666669</v>
      </c>
      <c r="C7" s="21" t="s">
        <v>12</v>
      </c>
      <c r="D7" s="24" t="s">
        <v>13</v>
      </c>
    </row>
    <row r="8" spans="1:5" ht="86.4" x14ac:dyDescent="0.3">
      <c r="A8" s="18">
        <v>3.125E-2</v>
      </c>
      <c r="B8" s="19">
        <f>B7+A7</f>
        <v>0.40625</v>
      </c>
      <c r="C8" s="21" t="s">
        <v>14</v>
      </c>
      <c r="D8" s="21" t="s">
        <v>127</v>
      </c>
    </row>
    <row r="9" spans="1:5" x14ac:dyDescent="0.3">
      <c r="A9" s="25">
        <v>6.9444444444444441E-3</v>
      </c>
      <c r="B9" s="19">
        <f>A8+B8</f>
        <v>0.4375</v>
      </c>
      <c r="C9" s="26" t="str">
        <f>INT(A9*1440)&amp;" minutes break"</f>
        <v>10 minutes break</v>
      </c>
      <c r="D9" s="27" t="str">
        <f>IF(LENGTH="All_Day", "Knock on doors if they're not out for tea coffee and collect signage 2", "")</f>
        <v/>
      </c>
    </row>
    <row r="10" spans="1:5" ht="289.8" customHeight="1" x14ac:dyDescent="0.3">
      <c r="A10" s="18">
        <v>4.1666666666666664E-2</v>
      </c>
      <c r="B10" s="19">
        <f>A9+B9</f>
        <v>0.44444444444444442</v>
      </c>
      <c r="C10" s="20" t="s">
        <v>15</v>
      </c>
      <c r="D10" s="21" t="s">
        <v>128</v>
      </c>
    </row>
    <row r="11" spans="1:5" x14ac:dyDescent="0.3">
      <c r="A11" s="18"/>
      <c r="B11" s="19"/>
      <c r="C11" s="20"/>
      <c r="D11" s="5" t="s">
        <v>16</v>
      </c>
    </row>
    <row r="12" spans="1:5" x14ac:dyDescent="0.3">
      <c r="A12" s="18"/>
      <c r="B12" s="19"/>
      <c r="C12" s="20"/>
      <c r="D12" s="5" t="s">
        <v>17</v>
      </c>
    </row>
    <row r="13" spans="1:5" x14ac:dyDescent="0.3">
      <c r="A13" s="25">
        <v>6.9444444444444441E-3</v>
      </c>
      <c r="B13" s="19">
        <f>A10+B10</f>
        <v>0.4861111111111111</v>
      </c>
      <c r="C13" s="26" t="str">
        <f>IF(LENGTH="All_Day", "","10 minutes screen break")</f>
        <v>10 minutes screen break</v>
      </c>
      <c r="D13" s="27"/>
    </row>
    <row r="14" spans="1:5" x14ac:dyDescent="0.3">
      <c r="A14" s="18">
        <v>2.0833333333333332E-2</v>
      </c>
      <c r="B14" s="19">
        <f>A13+B13</f>
        <v>0.49305555555555552</v>
      </c>
      <c r="C14" s="28" t="s">
        <v>18</v>
      </c>
      <c r="D14" s="29" t="s">
        <v>19</v>
      </c>
    </row>
    <row r="15" spans="1:5" ht="72" x14ac:dyDescent="0.3">
      <c r="A15" s="18"/>
      <c r="B15" s="19"/>
      <c r="C15" s="30" t="s">
        <v>20</v>
      </c>
      <c r="D15" s="94" t="s">
        <v>22</v>
      </c>
    </row>
    <row r="16" spans="1:5" x14ac:dyDescent="0.3">
      <c r="A16" s="31"/>
      <c r="B16" s="32"/>
      <c r="C16" s="20"/>
      <c r="D16" s="5" t="s">
        <v>21</v>
      </c>
    </row>
    <row r="17" spans="1:4" ht="28.8" x14ac:dyDescent="0.3">
      <c r="A17" s="31"/>
      <c r="B17" s="32"/>
      <c r="C17" s="20"/>
      <c r="D17" s="29" t="s">
        <v>23</v>
      </c>
    </row>
    <row r="18" spans="1:4" ht="72" x14ac:dyDescent="0.3">
      <c r="A18" s="18">
        <v>6.9444444444444441E-3</v>
      </c>
      <c r="B18" s="19">
        <f>B14+A14</f>
        <v>0.51388888888888884</v>
      </c>
      <c r="C18" s="20" t="str">
        <f>IF(LENGTH="All_Day",  "", "Plenary / Q&amp;A")</f>
        <v>Plenary / Q&amp;A</v>
      </c>
      <c r="D18" s="29" t="s">
        <v>130</v>
      </c>
    </row>
    <row r="19" spans="1:4" x14ac:dyDescent="0.3">
      <c r="A19" s="18">
        <v>0</v>
      </c>
      <c r="B19" s="19">
        <f>B18+A18</f>
        <v>0.52083333333333326</v>
      </c>
      <c r="C19" s="22" t="str">
        <f>IF(LENGTH="All_Day", "Lunch (collect signage 3)","End of day 1")</f>
        <v>End of day 1</v>
      </c>
    </row>
    <row r="20" spans="1:4" x14ac:dyDescent="0.3">
      <c r="A20" s="18"/>
      <c r="B20" s="19">
        <f>B19+A19</f>
        <v>0.52083333333333326</v>
      </c>
      <c r="C20" s="22" t="s">
        <v>8</v>
      </c>
      <c r="D20" s="21" t="s">
        <v>24</v>
      </c>
    </row>
    <row r="21" spans="1:4" x14ac:dyDescent="0.3">
      <c r="A21" s="18"/>
      <c r="B21" s="33"/>
      <c r="C21" s="20"/>
      <c r="D21" s="27"/>
    </row>
    <row r="22" spans="1:4" s="3" customFormat="1" ht="36" customHeight="1" x14ac:dyDescent="0.4">
      <c r="A22" s="34" t="s">
        <v>4</v>
      </c>
      <c r="B22" s="35" t="s">
        <v>5</v>
      </c>
      <c r="C22" s="36" t="s">
        <v>25</v>
      </c>
      <c r="D22" s="37" t="s">
        <v>7</v>
      </c>
    </row>
    <row r="23" spans="1:4" ht="72" x14ac:dyDescent="0.3">
      <c r="A23" s="18">
        <v>2.0833333333333332E-2</v>
      </c>
      <c r="B23" s="38" t="str">
        <f>IF(LENGTH="AM","08:30","13:00")</f>
        <v>08:30</v>
      </c>
      <c r="C23" s="20" t="s">
        <v>8</v>
      </c>
      <c r="D23" s="21" t="s">
        <v>26</v>
      </c>
    </row>
    <row r="24" spans="1:4" ht="158.4" x14ac:dyDescent="0.3">
      <c r="A24" s="18">
        <v>6.9444444444444441E-3</v>
      </c>
      <c r="B24" s="38">
        <f>A23+B23</f>
        <v>0.375</v>
      </c>
      <c r="C24" s="39" t="s">
        <v>27</v>
      </c>
      <c r="D24" s="21" t="s">
        <v>28</v>
      </c>
    </row>
    <row r="25" spans="1:4" ht="18" customHeight="1" x14ac:dyDescent="0.3">
      <c r="A25" s="18">
        <f>MINIAPP+FEEDBACK+SCREENBREAK</f>
        <v>2.4305555555555552E-2</v>
      </c>
      <c r="B25" s="38">
        <f>B24+A24</f>
        <v>0.38194444444444442</v>
      </c>
      <c r="C25" s="20" t="s">
        <v>29</v>
      </c>
      <c r="D25" s="27" t="str">
        <f>"Mini appraisal "&amp;MINIAPP&amp; " mins| Feedback "&amp;FEEDBACK&amp; " mins "&amp;IF(SESSNUM=4,"| Screen break "&amp;SCREENBREAK&amp;" mins","")</f>
        <v xml:space="preserve">Mini appraisal 00:20 mins| Feedback 00:15 mins </v>
      </c>
    </row>
    <row r="26" spans="1:4" x14ac:dyDescent="0.3">
      <c r="A26" s="25" t="str">
        <f>IF(SESSNUM=3,BREAK,"00:00")</f>
        <v>00:15</v>
      </c>
      <c r="B26" s="38">
        <f>IF(SESSNUM=3,A25+B25, B25)</f>
        <v>0.40625</v>
      </c>
      <c r="C26" s="26" t="str">
        <f>IF(SESSNUM=3,INT(BREAK*1440)&amp;" minutes break","")</f>
        <v>15 minutes break</v>
      </c>
      <c r="D26" s="24"/>
    </row>
    <row r="27" spans="1:4" x14ac:dyDescent="0.3">
      <c r="A27" s="18">
        <f>MINIAPP+FEEDBACK+SCREENBREAK</f>
        <v>2.4305555555555552E-2</v>
      </c>
      <c r="B27" s="38">
        <f>IF(SESSNUM=3,A26+B26,B25+A25)</f>
        <v>0.41666666666666669</v>
      </c>
      <c r="C27" s="40" t="s">
        <v>30</v>
      </c>
      <c r="D27" s="27" t="str">
        <f>"Mini appraisal "&amp;MINIAPP&amp; " mins| Feedback "&amp;FEEDBACK&amp; " mins "&amp;IF(SESSNUM=4,"| Screen break "&amp;SCREENBREAK&amp;" mins","")</f>
        <v xml:space="preserve">Mini appraisal 00:20 mins| Feedback 00:15 mins </v>
      </c>
    </row>
    <row r="28" spans="1:4" x14ac:dyDescent="0.3">
      <c r="A28" s="25" t="str">
        <f>BREAK</f>
        <v>00:15</v>
      </c>
      <c r="B28" s="38">
        <f>A27+B27</f>
        <v>0.44097222222222221</v>
      </c>
      <c r="C28" s="26" t="str">
        <f>INT(BREAK*1440)&amp;" minutes break"</f>
        <v>15 minutes break</v>
      </c>
      <c r="D28" s="21"/>
    </row>
    <row r="29" spans="1:4" x14ac:dyDescent="0.3">
      <c r="A29" s="18">
        <f>MINIAPP+FEEDBACK+SCREENBREAK</f>
        <v>2.4305555555555552E-2</v>
      </c>
      <c r="B29" s="38">
        <f>B28+A28</f>
        <v>0.4513888888888889</v>
      </c>
      <c r="C29" s="40" t="s">
        <v>31</v>
      </c>
      <c r="D29" s="27" t="str">
        <f>"Mini appraisal "&amp;MINIAPP&amp; " mins| Feedback "&amp;FEEDBACK&amp; " mins "&amp;IF(SESSNUM=4,"| Screen break "&amp;SCREENBREAK&amp;" mins","")</f>
        <v xml:space="preserve">Mini appraisal 00:20 mins| Feedback 00:15 mins </v>
      </c>
    </row>
    <row r="30" spans="1:4" x14ac:dyDescent="0.3">
      <c r="A30" s="18" t="str">
        <f>IF(SESSNUM=4,MINIAPP+FEEDBACK+SCREENBREAK,"00:00")</f>
        <v>00:00</v>
      </c>
      <c r="B30" s="38">
        <f>B29+A29</f>
        <v>0.47569444444444442</v>
      </c>
      <c r="C30" s="40" t="str">
        <f>IF(SESSNUM=4,"Mini Appraisals (4)","")</f>
        <v/>
      </c>
      <c r="D30" s="27" t="str">
        <f>IF(SESSNUM=3,"","Mini appraisal "&amp;MINIAPP&amp; " mins| Feedback "&amp;FEEDBACK&amp; " mins "&amp;"| Screen break "&amp;SCREENBREAK&amp;" mins")</f>
        <v/>
      </c>
    </row>
    <row r="31" spans="1:4" ht="18" customHeight="1" x14ac:dyDescent="0.3">
      <c r="A31" s="25" t="str">
        <f>IF(SESSNUM=4,"00:07","00:15")</f>
        <v>00:15</v>
      </c>
      <c r="B31" s="38">
        <f>B30+A30</f>
        <v>0.47569444444444442</v>
      </c>
      <c r="C31" s="41" t="str">
        <f>INT(A31*1440)&amp;" minutes break"</f>
        <v>15 minutes break</v>
      </c>
      <c r="D31" s="21"/>
    </row>
    <row r="32" spans="1:4" ht="43.2" x14ac:dyDescent="0.3">
      <c r="A32" s="18">
        <v>6.9444444444444441E-3</v>
      </c>
      <c r="B32" s="38">
        <f>A31+B31</f>
        <v>0.4861111111111111</v>
      </c>
      <c r="C32" s="20" t="s">
        <v>32</v>
      </c>
      <c r="D32" s="29" t="s">
        <v>33</v>
      </c>
    </row>
    <row r="33" spans="1:4" ht="86.4" x14ac:dyDescent="0.3">
      <c r="A33" s="18">
        <v>2.0833333333333332E-2</v>
      </c>
      <c r="B33" s="38">
        <f>B32+A32</f>
        <v>0.49305555555555552</v>
      </c>
      <c r="C33" s="20" t="s">
        <v>34</v>
      </c>
      <c r="D33" s="21" t="s">
        <v>35</v>
      </c>
    </row>
    <row r="34" spans="1:4" ht="100.8" x14ac:dyDescent="0.3">
      <c r="A34" s="18">
        <v>6.9444444444444441E-3</v>
      </c>
      <c r="B34" s="38">
        <f>B33+A33</f>
        <v>0.51388888888888884</v>
      </c>
      <c r="C34" s="20" t="s">
        <v>36</v>
      </c>
      <c r="D34" s="21" t="s">
        <v>129</v>
      </c>
    </row>
    <row r="35" spans="1:4" ht="28.8" x14ac:dyDescent="0.3">
      <c r="A35" s="18"/>
      <c r="B35" s="38">
        <f>B34+A34</f>
        <v>0.52083333333333326</v>
      </c>
      <c r="C35" s="22" t="s">
        <v>37</v>
      </c>
      <c r="D35" s="42" t="s">
        <v>38</v>
      </c>
    </row>
    <row r="36" spans="1:4" x14ac:dyDescent="0.3">
      <c r="A36" s="18"/>
      <c r="B36" s="38">
        <f>B35</f>
        <v>0.52083333333333326</v>
      </c>
      <c r="C36" s="22" t="s">
        <v>8</v>
      </c>
      <c r="D36" s="42" t="s">
        <v>39</v>
      </c>
    </row>
    <row r="37" spans="1:4" x14ac:dyDescent="0.3">
      <c r="A37" s="43"/>
      <c r="B37" s="45"/>
      <c r="C37" s="8"/>
      <c r="D37" s="23"/>
    </row>
    <row r="38" spans="1:4" x14ac:dyDescent="0.3">
      <c r="A38" s="43"/>
      <c r="B38" s="44" t="str">
        <f>IF(OR(ISBLANK(SESSNUM),ISBLANK(LENGTH)),"CHECK AND MAKE SURE YOU HAVE SELECTED THE NUMBER OF MINI APPRAISAL SESSIONS IN CELL B2","")</f>
        <v/>
      </c>
      <c r="C38" s="8"/>
      <c r="D38" s="23"/>
    </row>
  </sheetData>
  <sheetProtection sheet="1" objects="1" scenarios="1"/>
  <conditionalFormatting sqref="A1:A1048576">
    <cfRule type="cellIs" dxfId="19" priority="6" operator="equal">
      <formula>"00:00"</formula>
    </cfRule>
  </conditionalFormatting>
  <conditionalFormatting sqref="C26">
    <cfRule type="containsBlanks" dxfId="18" priority="1">
      <formula>LEN(TRIM(C26))=0</formula>
    </cfRule>
  </conditionalFormatting>
  <dataValidations count="2">
    <dataValidation type="list" allowBlank="1" showInputMessage="1" showErrorMessage="1" sqref="B1" xr:uid="{676E9395-D1D1-4286-A7FA-51BE4BB0B950}">
      <formula1>"AM, PM"</formula1>
    </dataValidation>
    <dataValidation type="list" allowBlank="1" showInputMessage="1" showErrorMessage="1" sqref="B2" xr:uid="{38B7DCDB-E515-4C01-A439-CAFB99AC08AE}">
      <formula1>"3,4"</formula1>
    </dataValidation>
  </dataValidations>
  <hyperlinks>
    <hyperlink ref="D16" r:id="rId1" xr:uid="{8F5D6AC1-3AAB-4E74-A769-2928FA749887}"/>
    <hyperlink ref="D12" r:id="rId2" xr:uid="{A9A7EE09-4AAD-4EF3-9022-7C1E1A04837A}"/>
    <hyperlink ref="D11" r:id="rId3" xr:uid="{B6C49C09-53F1-43BD-AD07-94F0D42964F9}"/>
  </hyperlinks>
  <pageMargins left="0.25" right="0.25" top="0.75" bottom="0.75" header="0.3" footer="0.3"/>
  <pageSetup paperSize="9" orientation="landscape" r:id="rId4"/>
  <ignoredErrors>
    <ignoredError sqref="A26 A28 B3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3046-5CE6-4797-84D6-457B1E987E00}">
  <dimension ref="A1:L115"/>
  <sheetViews>
    <sheetView workbookViewId="0"/>
  </sheetViews>
  <sheetFormatPr defaultRowHeight="14.4" x14ac:dyDescent="0.3"/>
  <cols>
    <col min="1" max="1" width="13.44140625" customWidth="1"/>
    <col min="2" max="2" width="77.5546875" customWidth="1"/>
    <col min="3" max="3" width="15.5546875" customWidth="1"/>
    <col min="4" max="4" width="4.5546875" customWidth="1"/>
    <col min="5" max="5" width="10.5546875" customWidth="1"/>
    <col min="6" max="10" width="14.44140625" customWidth="1"/>
    <col min="11" max="11" width="19.5546875" customWidth="1"/>
  </cols>
  <sheetData>
    <row r="1" spans="1:12" ht="33" customHeight="1" x14ac:dyDescent="0.3">
      <c r="B1" s="93" t="s">
        <v>126</v>
      </c>
      <c r="F1" s="49" t="s">
        <v>41</v>
      </c>
      <c r="G1" s="96"/>
      <c r="H1" s="96"/>
      <c r="I1" s="50"/>
      <c r="K1" s="50"/>
      <c r="L1" s="50"/>
    </row>
    <row r="2" spans="1:12" x14ac:dyDescent="0.3">
      <c r="B2" s="91" t="s">
        <v>125</v>
      </c>
      <c r="F2" s="49"/>
      <c r="I2" s="50"/>
      <c r="K2" s="50"/>
      <c r="L2" s="50"/>
    </row>
    <row r="3" spans="1:12" ht="33" customHeight="1" x14ac:dyDescent="0.3">
      <c r="B3" s="92" t="s">
        <v>124</v>
      </c>
      <c r="F3" s="49"/>
      <c r="I3" s="50"/>
      <c r="K3" s="50"/>
      <c r="L3" s="50"/>
    </row>
    <row r="4" spans="1:12" x14ac:dyDescent="0.3">
      <c r="E4" s="51"/>
      <c r="F4" s="51"/>
      <c r="G4" s="51"/>
      <c r="H4" s="51"/>
      <c r="I4" s="51"/>
      <c r="J4" s="51"/>
      <c r="K4" s="51"/>
      <c r="L4" s="51"/>
    </row>
    <row r="5" spans="1:12" ht="26.25" customHeight="1" x14ac:dyDescent="0.3">
      <c r="A5" s="52" t="s">
        <v>42</v>
      </c>
      <c r="B5" s="53"/>
      <c r="C5" s="54"/>
      <c r="E5" s="55"/>
      <c r="F5" s="56" t="s">
        <v>43</v>
      </c>
      <c r="G5" s="56" t="s">
        <v>44</v>
      </c>
      <c r="H5" s="56" t="s">
        <v>45</v>
      </c>
      <c r="I5" s="56" t="s">
        <v>46</v>
      </c>
      <c r="J5" s="56" t="s">
        <v>47</v>
      </c>
      <c r="K5" s="57"/>
    </row>
    <row r="6" spans="1:12" s="61" customFormat="1" ht="30" customHeight="1" x14ac:dyDescent="0.3">
      <c r="A6" s="58" t="s">
        <v>48</v>
      </c>
      <c r="B6" s="59"/>
      <c r="C6" s="60"/>
      <c r="E6" s="62" t="s">
        <v>49</v>
      </c>
      <c r="F6" s="63">
        <f>A30</f>
        <v>0</v>
      </c>
      <c r="G6" s="63">
        <f>A63</f>
        <v>0</v>
      </c>
      <c r="H6" s="63">
        <f>A84</f>
        <v>0</v>
      </c>
      <c r="I6" s="63">
        <f>A107</f>
        <v>0</v>
      </c>
      <c r="J6" s="63" t="str">
        <f>A111</f>
        <v>No</v>
      </c>
      <c r="K6" s="64"/>
    </row>
    <row r="7" spans="1:12" x14ac:dyDescent="0.3">
      <c r="A7" s="65" t="s">
        <v>51</v>
      </c>
      <c r="B7" s="66"/>
      <c r="C7" s="67"/>
      <c r="E7" s="68"/>
      <c r="F7" s="51"/>
      <c r="G7" s="51"/>
      <c r="H7" s="51"/>
      <c r="I7" s="51"/>
      <c r="J7" s="51"/>
      <c r="K7" s="51"/>
      <c r="L7" s="51"/>
    </row>
    <row r="8" spans="1:12" x14ac:dyDescent="0.3">
      <c r="A8" s="69" t="s">
        <v>52</v>
      </c>
      <c r="B8" s="70"/>
      <c r="C8" s="67" t="s">
        <v>53</v>
      </c>
      <c r="E8" s="68"/>
      <c r="F8" s="51"/>
      <c r="G8" s="51"/>
      <c r="H8" s="51"/>
      <c r="I8" s="51"/>
      <c r="J8" s="51"/>
      <c r="K8" s="51"/>
      <c r="L8" s="51"/>
    </row>
    <row r="9" spans="1:12" x14ac:dyDescent="0.3">
      <c r="A9" s="69" t="s">
        <v>54</v>
      </c>
      <c r="B9" s="70"/>
      <c r="C9" s="71"/>
      <c r="E9" s="97" t="s">
        <v>55</v>
      </c>
      <c r="F9" s="97"/>
      <c r="G9" s="97"/>
      <c r="H9" s="97" t="s">
        <v>56</v>
      </c>
      <c r="I9" s="97"/>
      <c r="J9" s="97"/>
      <c r="K9" s="51"/>
      <c r="L9" s="51"/>
    </row>
    <row r="10" spans="1:12" x14ac:dyDescent="0.3">
      <c r="A10" s="72"/>
      <c r="B10" s="73"/>
      <c r="C10" s="71"/>
      <c r="E10" s="98" t="str">
        <f>B31&amp;CHAR(10)&amp;B64&amp;CHAR(10)&amp;B85&amp;CHAR(10)&amp;B108&amp;CHAR(10)&amp;B113</f>
        <v xml:space="preserve">
</v>
      </c>
      <c r="F10" s="99"/>
      <c r="G10" s="100"/>
      <c r="H10" s="107"/>
      <c r="I10" s="108"/>
      <c r="J10" s="109"/>
      <c r="K10" s="51"/>
      <c r="L10" s="51"/>
    </row>
    <row r="11" spans="1:12" x14ac:dyDescent="0.3">
      <c r="A11" s="74" t="s">
        <v>57</v>
      </c>
      <c r="B11" s="73"/>
      <c r="C11" s="71"/>
      <c r="E11" s="101"/>
      <c r="F11" s="102"/>
      <c r="G11" s="103"/>
      <c r="H11" s="110"/>
      <c r="I11" s="111"/>
      <c r="J11" s="112"/>
      <c r="K11" s="51"/>
      <c r="L11" s="51"/>
    </row>
    <row r="12" spans="1:12" x14ac:dyDescent="0.3">
      <c r="A12" s="72"/>
      <c r="B12" s="73"/>
      <c r="C12" s="71"/>
      <c r="E12" s="101"/>
      <c r="F12" s="102"/>
      <c r="G12" s="103"/>
      <c r="H12" s="110"/>
      <c r="I12" s="111"/>
      <c r="J12" s="112"/>
      <c r="K12" s="51"/>
      <c r="L12" s="51"/>
    </row>
    <row r="13" spans="1:12" ht="18" x14ac:dyDescent="0.35">
      <c r="A13" s="75" t="s">
        <v>58</v>
      </c>
      <c r="B13" s="76"/>
      <c r="C13" s="77"/>
      <c r="E13" s="101"/>
      <c r="F13" s="102"/>
      <c r="G13" s="103"/>
      <c r="H13" s="110"/>
      <c r="I13" s="111"/>
      <c r="J13" s="112"/>
      <c r="K13" s="51"/>
      <c r="L13" s="51"/>
    </row>
    <row r="14" spans="1:12" x14ac:dyDescent="0.3">
      <c r="A14" s="65" t="s">
        <v>59</v>
      </c>
      <c r="B14" s="73"/>
      <c r="C14" s="71"/>
      <c r="E14" s="101"/>
      <c r="F14" s="102"/>
      <c r="G14" s="103"/>
      <c r="H14" s="110"/>
      <c r="I14" s="111"/>
      <c r="J14" s="112"/>
      <c r="K14" s="51"/>
      <c r="L14" s="51"/>
    </row>
    <row r="15" spans="1:12" x14ac:dyDescent="0.3">
      <c r="A15" s="72"/>
      <c r="B15" s="73"/>
      <c r="C15" s="71"/>
      <c r="E15" s="101"/>
      <c r="F15" s="102"/>
      <c r="G15" s="103"/>
      <c r="H15" s="110"/>
      <c r="I15" s="111"/>
      <c r="J15" s="112"/>
      <c r="K15" s="51"/>
      <c r="L15" s="51"/>
    </row>
    <row r="16" spans="1:12" x14ac:dyDescent="0.3">
      <c r="A16" s="69" t="s">
        <v>60</v>
      </c>
      <c r="B16" s="73"/>
      <c r="C16" s="71"/>
      <c r="E16" s="104"/>
      <c r="F16" s="105"/>
      <c r="G16" s="106"/>
      <c r="H16" s="113"/>
      <c r="I16" s="114"/>
      <c r="J16" s="115"/>
      <c r="K16" s="51"/>
      <c r="L16" s="51"/>
    </row>
    <row r="17" spans="1:12" x14ac:dyDescent="0.3">
      <c r="A17" s="78"/>
      <c r="B17" s="73" t="s">
        <v>61</v>
      </c>
      <c r="C17" s="71"/>
      <c r="E17" s="51"/>
      <c r="F17" s="51"/>
      <c r="G17" s="51"/>
      <c r="H17" s="51"/>
      <c r="I17" s="51"/>
      <c r="J17" s="51"/>
      <c r="K17" s="51"/>
      <c r="L17" s="51"/>
    </row>
    <row r="18" spans="1:12" x14ac:dyDescent="0.3">
      <c r="A18" s="78"/>
      <c r="B18" s="73" t="s">
        <v>62</v>
      </c>
      <c r="C18" s="71"/>
    </row>
    <row r="19" spans="1:12" x14ac:dyDescent="0.3">
      <c r="A19" s="78"/>
      <c r="B19" s="73" t="s">
        <v>63</v>
      </c>
      <c r="C19" s="71"/>
    </row>
    <row r="20" spans="1:12" x14ac:dyDescent="0.3">
      <c r="A20" s="78"/>
      <c r="B20" s="73" t="s">
        <v>64</v>
      </c>
      <c r="C20" s="71"/>
    </row>
    <row r="21" spans="1:12" x14ac:dyDescent="0.3">
      <c r="A21" s="72"/>
      <c r="B21" s="73"/>
      <c r="C21" s="71"/>
    </row>
    <row r="22" spans="1:12" x14ac:dyDescent="0.3">
      <c r="A22" s="69" t="s">
        <v>65</v>
      </c>
      <c r="B22" s="73"/>
      <c r="C22" s="71"/>
      <c r="E22" s="95" t="s">
        <v>66</v>
      </c>
      <c r="F22" s="95"/>
      <c r="G22" s="95"/>
      <c r="H22" s="95"/>
      <c r="I22" s="95"/>
      <c r="J22" s="95"/>
    </row>
    <row r="23" spans="1:12" x14ac:dyDescent="0.3">
      <c r="A23" s="78"/>
      <c r="B23" s="73" t="s">
        <v>61</v>
      </c>
      <c r="C23" s="71"/>
      <c r="E23" s="116">
        <v>4</v>
      </c>
      <c r="F23" s="117" t="s">
        <v>67</v>
      </c>
      <c r="G23" s="117"/>
      <c r="H23" s="117"/>
      <c r="I23" s="117"/>
      <c r="J23" s="117"/>
    </row>
    <row r="24" spans="1:12" x14ac:dyDescent="0.3">
      <c r="A24" s="78"/>
      <c r="B24" s="73" t="s">
        <v>68</v>
      </c>
      <c r="C24" s="71"/>
      <c r="E24" s="116"/>
      <c r="F24" s="118" t="s">
        <v>69</v>
      </c>
      <c r="G24" s="118"/>
      <c r="H24" s="118"/>
      <c r="I24" s="118"/>
      <c r="J24" s="118"/>
    </row>
    <row r="25" spans="1:12" x14ac:dyDescent="0.3">
      <c r="A25" s="78"/>
      <c r="B25" s="73" t="s">
        <v>63</v>
      </c>
      <c r="C25" s="71"/>
      <c r="E25" s="116">
        <v>3</v>
      </c>
      <c r="F25" s="117" t="s">
        <v>70</v>
      </c>
      <c r="G25" s="117"/>
      <c r="H25" s="117"/>
      <c r="I25" s="117"/>
      <c r="J25" s="117"/>
    </row>
    <row r="26" spans="1:12" x14ac:dyDescent="0.3">
      <c r="A26" s="78"/>
      <c r="B26" s="73" t="s">
        <v>71</v>
      </c>
      <c r="C26" s="71"/>
      <c r="E26" s="116"/>
      <c r="F26" s="118" t="s">
        <v>72</v>
      </c>
      <c r="G26" s="118"/>
      <c r="H26" s="118"/>
      <c r="I26" s="118"/>
      <c r="J26" s="118"/>
    </row>
    <row r="27" spans="1:12" x14ac:dyDescent="0.3">
      <c r="A27" s="72"/>
      <c r="B27" s="73"/>
      <c r="C27" s="71"/>
      <c r="E27" s="116">
        <v>2</v>
      </c>
      <c r="F27" s="117" t="s">
        <v>73</v>
      </c>
      <c r="G27" s="117"/>
      <c r="H27" s="117"/>
      <c r="I27" s="117"/>
      <c r="J27" s="117"/>
    </row>
    <row r="28" spans="1:12" x14ac:dyDescent="0.3">
      <c r="A28" s="69" t="s">
        <v>74</v>
      </c>
      <c r="B28" s="73"/>
      <c r="C28" s="71"/>
      <c r="E28" s="116"/>
      <c r="F28" s="118" t="s">
        <v>75</v>
      </c>
      <c r="G28" s="118"/>
      <c r="H28" s="118"/>
      <c r="I28" s="118"/>
      <c r="J28" s="118"/>
    </row>
    <row r="29" spans="1:12" x14ac:dyDescent="0.3">
      <c r="A29" s="65" t="s">
        <v>76</v>
      </c>
      <c r="B29" s="73"/>
      <c r="C29" s="71"/>
      <c r="E29" s="116">
        <v>1</v>
      </c>
      <c r="F29" s="117" t="s">
        <v>77</v>
      </c>
      <c r="G29" s="117"/>
      <c r="H29" s="117"/>
      <c r="I29" s="117"/>
      <c r="J29" s="117"/>
    </row>
    <row r="30" spans="1:12" x14ac:dyDescent="0.3">
      <c r="A30" s="78"/>
      <c r="B30" s="79" t="s">
        <v>78</v>
      </c>
      <c r="C30" s="71"/>
      <c r="E30" s="116"/>
      <c r="F30" s="118" t="s">
        <v>79</v>
      </c>
      <c r="G30" s="118"/>
      <c r="H30" s="118"/>
      <c r="I30" s="118"/>
      <c r="J30" s="118"/>
    </row>
    <row r="31" spans="1:12" ht="29.1" customHeight="1" x14ac:dyDescent="0.3">
      <c r="A31" s="72"/>
      <c r="B31" s="80"/>
      <c r="C31" s="71"/>
    </row>
    <row r="32" spans="1:12" ht="50.1" customHeight="1" x14ac:dyDescent="0.3">
      <c r="A32" s="72"/>
      <c r="B32" s="73"/>
      <c r="C32" s="71"/>
    </row>
    <row r="33" spans="1:3" ht="18" x14ac:dyDescent="0.35">
      <c r="A33" s="75" t="s">
        <v>80</v>
      </c>
      <c r="B33" s="76"/>
      <c r="C33" s="77"/>
    </row>
    <row r="34" spans="1:3" x14ac:dyDescent="0.3">
      <c r="A34" s="65" t="s">
        <v>81</v>
      </c>
      <c r="B34" s="73"/>
      <c r="C34" s="71"/>
    </row>
    <row r="35" spans="1:3" x14ac:dyDescent="0.3">
      <c r="A35" s="65" t="s">
        <v>82</v>
      </c>
      <c r="B35" s="73"/>
      <c r="C35" s="71"/>
    </row>
    <row r="36" spans="1:3" x14ac:dyDescent="0.3">
      <c r="A36" s="72"/>
      <c r="B36" s="73"/>
      <c r="C36" s="71"/>
    </row>
    <row r="37" spans="1:3" x14ac:dyDescent="0.3">
      <c r="A37" s="69" t="s">
        <v>83</v>
      </c>
      <c r="B37" s="73"/>
      <c r="C37" s="71"/>
    </row>
    <row r="38" spans="1:3" x14ac:dyDescent="0.3">
      <c r="A38" s="78"/>
      <c r="B38" s="73" t="s">
        <v>61</v>
      </c>
      <c r="C38" s="71"/>
    </row>
    <row r="39" spans="1:3" x14ac:dyDescent="0.3">
      <c r="A39" s="78"/>
      <c r="B39" s="73" t="s">
        <v>84</v>
      </c>
      <c r="C39" s="71"/>
    </row>
    <row r="40" spans="1:3" x14ac:dyDescent="0.3">
      <c r="A40" s="78"/>
      <c r="B40" s="73" t="s">
        <v>63</v>
      </c>
      <c r="C40" s="71"/>
    </row>
    <row r="41" spans="1:3" x14ac:dyDescent="0.3">
      <c r="A41" s="78"/>
      <c r="B41" s="73" t="s">
        <v>85</v>
      </c>
      <c r="C41" s="71"/>
    </row>
    <row r="42" spans="1:3" x14ac:dyDescent="0.3">
      <c r="A42" s="72"/>
      <c r="B42" s="73"/>
      <c r="C42" s="71"/>
    </row>
    <row r="43" spans="1:3" x14ac:dyDescent="0.3">
      <c r="A43" s="69" t="s">
        <v>86</v>
      </c>
      <c r="B43" s="73"/>
      <c r="C43" s="71"/>
    </row>
    <row r="44" spans="1:3" x14ac:dyDescent="0.3">
      <c r="A44" s="78"/>
      <c r="B44" s="73" t="s">
        <v>61</v>
      </c>
      <c r="C44" s="71"/>
    </row>
    <row r="45" spans="1:3" x14ac:dyDescent="0.3">
      <c r="A45" s="78"/>
      <c r="B45" s="73" t="s">
        <v>87</v>
      </c>
      <c r="C45" s="71"/>
    </row>
    <row r="46" spans="1:3" x14ac:dyDescent="0.3">
      <c r="A46" s="78"/>
      <c r="B46" s="73" t="s">
        <v>63</v>
      </c>
      <c r="C46" s="71"/>
    </row>
    <row r="47" spans="1:3" x14ac:dyDescent="0.3">
      <c r="A47" s="78"/>
      <c r="B47" s="73" t="s">
        <v>88</v>
      </c>
      <c r="C47" s="71"/>
    </row>
    <row r="48" spans="1:3" x14ac:dyDescent="0.3">
      <c r="A48" s="72"/>
      <c r="B48" s="73"/>
      <c r="C48" s="71"/>
    </row>
    <row r="49" spans="1:10" x14ac:dyDescent="0.3">
      <c r="A49" s="69" t="s">
        <v>89</v>
      </c>
      <c r="B49" s="73"/>
      <c r="C49" s="71"/>
    </row>
    <row r="50" spans="1:10" x14ac:dyDescent="0.3">
      <c r="A50" s="78"/>
      <c r="B50" s="73" t="s">
        <v>61</v>
      </c>
      <c r="C50" s="71"/>
    </row>
    <row r="51" spans="1:10" x14ac:dyDescent="0.3">
      <c r="A51" s="78"/>
      <c r="B51" s="73" t="s">
        <v>90</v>
      </c>
      <c r="C51" s="71"/>
    </row>
    <row r="52" spans="1:10" x14ac:dyDescent="0.3">
      <c r="A52" s="78"/>
      <c r="B52" s="73" t="s">
        <v>63</v>
      </c>
      <c r="C52" s="71"/>
    </row>
    <row r="53" spans="1:10" x14ac:dyDescent="0.3">
      <c r="A53" s="78"/>
      <c r="B53" s="73" t="s">
        <v>91</v>
      </c>
      <c r="C53" s="71"/>
    </row>
    <row r="54" spans="1:10" x14ac:dyDescent="0.3">
      <c r="A54" s="72"/>
      <c r="B54" s="73"/>
      <c r="C54" s="71"/>
    </row>
    <row r="55" spans="1:10" x14ac:dyDescent="0.3">
      <c r="A55" s="69" t="s">
        <v>92</v>
      </c>
      <c r="B55" s="73"/>
      <c r="C55" s="71"/>
      <c r="E55" s="95" t="s">
        <v>66</v>
      </c>
      <c r="F55" s="95"/>
      <c r="G55" s="95"/>
      <c r="H55" s="95"/>
      <c r="I55" s="95"/>
      <c r="J55" s="95"/>
    </row>
    <row r="56" spans="1:10" x14ac:dyDescent="0.3">
      <c r="A56" s="78"/>
      <c r="B56" s="73" t="s">
        <v>61</v>
      </c>
      <c r="C56" s="71"/>
      <c r="E56" s="116">
        <v>4</v>
      </c>
      <c r="F56" s="117" t="s">
        <v>67</v>
      </c>
      <c r="G56" s="117"/>
      <c r="H56" s="117"/>
      <c r="I56" s="117"/>
      <c r="J56" s="117"/>
    </row>
    <row r="57" spans="1:10" x14ac:dyDescent="0.3">
      <c r="A57" s="78"/>
      <c r="B57" s="73" t="s">
        <v>93</v>
      </c>
      <c r="C57" s="71"/>
      <c r="E57" s="116"/>
      <c r="F57" s="118" t="s">
        <v>69</v>
      </c>
      <c r="G57" s="118"/>
      <c r="H57" s="118"/>
      <c r="I57" s="118"/>
      <c r="J57" s="118"/>
    </row>
    <row r="58" spans="1:10" x14ac:dyDescent="0.3">
      <c r="A58" s="78"/>
      <c r="B58" s="73" t="s">
        <v>63</v>
      </c>
      <c r="C58" s="71"/>
      <c r="E58" s="116">
        <v>3</v>
      </c>
      <c r="F58" s="117" t="s">
        <v>70</v>
      </c>
      <c r="G58" s="117"/>
      <c r="H58" s="117"/>
      <c r="I58" s="117"/>
      <c r="J58" s="117"/>
    </row>
    <row r="59" spans="1:10" x14ac:dyDescent="0.3">
      <c r="A59" s="78"/>
      <c r="B59" s="73" t="s">
        <v>94</v>
      </c>
      <c r="C59" s="71"/>
      <c r="E59" s="116"/>
      <c r="F59" s="118" t="s">
        <v>72</v>
      </c>
      <c r="G59" s="118"/>
      <c r="H59" s="118"/>
      <c r="I59" s="118"/>
      <c r="J59" s="118"/>
    </row>
    <row r="60" spans="1:10" x14ac:dyDescent="0.3">
      <c r="A60" s="72"/>
      <c r="B60" s="73"/>
      <c r="C60" s="71"/>
      <c r="E60" s="116">
        <v>2</v>
      </c>
      <c r="F60" s="117" t="s">
        <v>73</v>
      </c>
      <c r="G60" s="117"/>
      <c r="H60" s="117"/>
      <c r="I60" s="117"/>
      <c r="J60" s="117"/>
    </row>
    <row r="61" spans="1:10" x14ac:dyDescent="0.3">
      <c r="A61" s="69" t="s">
        <v>95</v>
      </c>
      <c r="B61" s="73"/>
      <c r="C61" s="71"/>
      <c r="E61" s="116"/>
      <c r="F61" s="118" t="s">
        <v>75</v>
      </c>
      <c r="G61" s="118"/>
      <c r="H61" s="118"/>
      <c r="I61" s="118"/>
      <c r="J61" s="118"/>
    </row>
    <row r="62" spans="1:10" x14ac:dyDescent="0.3">
      <c r="A62" s="65" t="s">
        <v>76</v>
      </c>
      <c r="B62" s="73"/>
      <c r="C62" s="71"/>
      <c r="E62" s="116">
        <v>1</v>
      </c>
      <c r="F62" s="117" t="s">
        <v>77</v>
      </c>
      <c r="G62" s="117"/>
      <c r="H62" s="117"/>
      <c r="I62" s="117"/>
      <c r="J62" s="117"/>
    </row>
    <row r="63" spans="1:10" x14ac:dyDescent="0.3">
      <c r="A63" s="78"/>
      <c r="B63" s="79" t="s">
        <v>78</v>
      </c>
      <c r="C63" s="71"/>
      <c r="E63" s="116"/>
      <c r="F63" s="118" t="s">
        <v>79</v>
      </c>
      <c r="G63" s="118"/>
      <c r="H63" s="118"/>
      <c r="I63" s="118"/>
      <c r="J63" s="118"/>
    </row>
    <row r="64" spans="1:10" ht="29.1" customHeight="1" x14ac:dyDescent="0.3">
      <c r="A64" s="72"/>
      <c r="B64" s="80"/>
      <c r="C64" s="71"/>
    </row>
    <row r="65" spans="1:10" ht="50.1" customHeight="1" x14ac:dyDescent="0.3">
      <c r="A65" s="72"/>
      <c r="B65" s="73"/>
      <c r="C65" s="71"/>
    </row>
    <row r="66" spans="1:10" ht="18" x14ac:dyDescent="0.35">
      <c r="A66" s="75" t="s">
        <v>96</v>
      </c>
      <c r="B66" s="76"/>
      <c r="C66" s="77"/>
    </row>
    <row r="67" spans="1:10" x14ac:dyDescent="0.3">
      <c r="A67" s="65" t="s">
        <v>97</v>
      </c>
      <c r="B67" s="73"/>
      <c r="C67" s="71"/>
    </row>
    <row r="68" spans="1:10" x14ac:dyDescent="0.3">
      <c r="A68" s="65" t="s">
        <v>98</v>
      </c>
      <c r="B68" s="73"/>
      <c r="C68" s="71"/>
    </row>
    <row r="69" spans="1:10" x14ac:dyDescent="0.3">
      <c r="A69" s="72"/>
      <c r="B69" s="73"/>
      <c r="C69" s="71"/>
    </row>
    <row r="70" spans="1:10" x14ac:dyDescent="0.3">
      <c r="A70" s="69" t="s">
        <v>99</v>
      </c>
      <c r="B70" s="73"/>
      <c r="C70" s="71"/>
    </row>
    <row r="71" spans="1:10" x14ac:dyDescent="0.3">
      <c r="A71" s="78"/>
      <c r="B71" s="73" t="s">
        <v>61</v>
      </c>
      <c r="C71" s="71"/>
    </row>
    <row r="72" spans="1:10" x14ac:dyDescent="0.3">
      <c r="A72" s="78"/>
      <c r="B72" s="73" t="s">
        <v>100</v>
      </c>
      <c r="C72" s="71"/>
    </row>
    <row r="73" spans="1:10" x14ac:dyDescent="0.3">
      <c r="A73" s="78"/>
      <c r="B73" s="73" t="s">
        <v>63</v>
      </c>
      <c r="C73" s="71"/>
    </row>
    <row r="74" spans="1:10" x14ac:dyDescent="0.3">
      <c r="A74" s="78"/>
      <c r="B74" s="73" t="s">
        <v>101</v>
      </c>
      <c r="C74" s="71"/>
    </row>
    <row r="75" spans="1:10" x14ac:dyDescent="0.3">
      <c r="A75" s="72"/>
      <c r="B75" s="73"/>
      <c r="C75" s="71"/>
      <c r="E75" s="95" t="s">
        <v>66</v>
      </c>
      <c r="F75" s="95"/>
      <c r="G75" s="95"/>
      <c r="H75" s="95"/>
      <c r="I75" s="95"/>
      <c r="J75" s="95"/>
    </row>
    <row r="76" spans="1:10" x14ac:dyDescent="0.3">
      <c r="A76" s="69" t="s">
        <v>102</v>
      </c>
      <c r="B76" s="73"/>
      <c r="C76" s="71"/>
      <c r="E76" s="116">
        <v>4</v>
      </c>
      <c r="F76" s="117" t="s">
        <v>67</v>
      </c>
      <c r="G76" s="117"/>
      <c r="H76" s="117"/>
      <c r="I76" s="117"/>
      <c r="J76" s="117"/>
    </row>
    <row r="77" spans="1:10" x14ac:dyDescent="0.3">
      <c r="A77" s="78"/>
      <c r="B77" s="73" t="s">
        <v>61</v>
      </c>
      <c r="C77" s="71"/>
      <c r="E77" s="116"/>
      <c r="F77" s="118" t="s">
        <v>69</v>
      </c>
      <c r="G77" s="118"/>
      <c r="H77" s="118"/>
      <c r="I77" s="118"/>
      <c r="J77" s="118"/>
    </row>
    <row r="78" spans="1:10" x14ac:dyDescent="0.3">
      <c r="A78" s="78"/>
      <c r="B78" s="73" t="s">
        <v>103</v>
      </c>
      <c r="C78" s="71"/>
      <c r="E78" s="116">
        <v>3</v>
      </c>
      <c r="F78" s="117" t="s">
        <v>70</v>
      </c>
      <c r="G78" s="117"/>
      <c r="H78" s="117"/>
      <c r="I78" s="117"/>
      <c r="J78" s="117"/>
    </row>
    <row r="79" spans="1:10" x14ac:dyDescent="0.3">
      <c r="A79" s="78"/>
      <c r="B79" s="73" t="s">
        <v>63</v>
      </c>
      <c r="C79" s="71"/>
      <c r="E79" s="116"/>
      <c r="F79" s="118" t="s">
        <v>72</v>
      </c>
      <c r="G79" s="118"/>
      <c r="H79" s="118"/>
      <c r="I79" s="118"/>
      <c r="J79" s="118"/>
    </row>
    <row r="80" spans="1:10" x14ac:dyDescent="0.3">
      <c r="A80" s="78"/>
      <c r="B80" s="73" t="s">
        <v>104</v>
      </c>
      <c r="C80" s="71"/>
      <c r="E80" s="116">
        <v>2</v>
      </c>
      <c r="F80" s="117" t="s">
        <v>73</v>
      </c>
      <c r="G80" s="117"/>
      <c r="H80" s="117"/>
      <c r="I80" s="117"/>
      <c r="J80" s="117"/>
    </row>
    <row r="81" spans="1:10" x14ac:dyDescent="0.3">
      <c r="A81" s="72"/>
      <c r="B81" s="73"/>
      <c r="C81" s="71"/>
      <c r="E81" s="116"/>
      <c r="F81" s="118" t="s">
        <v>75</v>
      </c>
      <c r="G81" s="118"/>
      <c r="H81" s="118"/>
      <c r="I81" s="118"/>
      <c r="J81" s="118"/>
    </row>
    <row r="82" spans="1:10" x14ac:dyDescent="0.3">
      <c r="A82" s="69" t="s">
        <v>105</v>
      </c>
      <c r="B82" s="73"/>
      <c r="C82" s="71"/>
      <c r="E82" s="116">
        <v>1</v>
      </c>
      <c r="F82" s="117" t="s">
        <v>77</v>
      </c>
      <c r="G82" s="117"/>
      <c r="H82" s="117"/>
      <c r="I82" s="117"/>
      <c r="J82" s="117"/>
    </row>
    <row r="83" spans="1:10" ht="14.85" customHeight="1" x14ac:dyDescent="0.3">
      <c r="A83" s="65" t="s">
        <v>76</v>
      </c>
      <c r="B83" s="73"/>
      <c r="C83" s="71"/>
      <c r="E83" s="116"/>
      <c r="F83" s="118" t="s">
        <v>79</v>
      </c>
      <c r="G83" s="118"/>
      <c r="H83" s="118"/>
      <c r="I83" s="118"/>
      <c r="J83" s="118"/>
    </row>
    <row r="84" spans="1:10" x14ac:dyDescent="0.3">
      <c r="A84" s="78"/>
      <c r="B84" s="79" t="s">
        <v>78</v>
      </c>
      <c r="C84" s="71"/>
    </row>
    <row r="85" spans="1:10" ht="29.1" customHeight="1" x14ac:dyDescent="0.3">
      <c r="A85" s="72"/>
      <c r="B85" s="80"/>
      <c r="C85" s="71"/>
    </row>
    <row r="86" spans="1:10" ht="50.1" customHeight="1" x14ac:dyDescent="0.3">
      <c r="A86" s="72"/>
      <c r="B86" s="73"/>
      <c r="C86" s="71"/>
    </row>
    <row r="87" spans="1:10" ht="18" x14ac:dyDescent="0.35">
      <c r="A87" s="75" t="s">
        <v>106</v>
      </c>
      <c r="B87" s="76"/>
      <c r="C87" s="77"/>
    </row>
    <row r="88" spans="1:10" x14ac:dyDescent="0.3">
      <c r="A88" s="65" t="s">
        <v>107</v>
      </c>
      <c r="B88" s="73"/>
      <c r="C88" s="71"/>
    </row>
    <row r="89" spans="1:10" x14ac:dyDescent="0.3">
      <c r="A89" s="65" t="s">
        <v>108</v>
      </c>
      <c r="B89" s="73"/>
      <c r="C89" s="71"/>
    </row>
    <row r="90" spans="1:10" x14ac:dyDescent="0.3">
      <c r="A90" s="65" t="s">
        <v>109</v>
      </c>
      <c r="B90" s="73"/>
      <c r="C90" s="71"/>
    </row>
    <row r="91" spans="1:10" x14ac:dyDescent="0.3">
      <c r="A91" s="65" t="s">
        <v>110</v>
      </c>
      <c r="B91" s="73"/>
      <c r="C91" s="71"/>
    </row>
    <row r="92" spans="1:10" x14ac:dyDescent="0.3">
      <c r="A92" s="72"/>
      <c r="B92" s="73"/>
      <c r="C92" s="71"/>
    </row>
    <row r="93" spans="1:10" x14ac:dyDescent="0.3">
      <c r="A93" s="69" t="s">
        <v>111</v>
      </c>
      <c r="B93" s="73"/>
      <c r="C93" s="71"/>
    </row>
    <row r="94" spans="1:10" x14ac:dyDescent="0.3">
      <c r="A94" s="78"/>
      <c r="B94" s="73" t="s">
        <v>61</v>
      </c>
      <c r="C94" s="71"/>
    </row>
    <row r="95" spans="1:10" x14ac:dyDescent="0.3">
      <c r="A95" s="78"/>
      <c r="B95" s="73" t="s">
        <v>112</v>
      </c>
      <c r="C95" s="71"/>
    </row>
    <row r="96" spans="1:10" x14ac:dyDescent="0.3">
      <c r="A96" s="78"/>
      <c r="B96" s="73" t="s">
        <v>63</v>
      </c>
      <c r="C96" s="71"/>
    </row>
    <row r="97" spans="1:10" x14ac:dyDescent="0.3">
      <c r="A97" s="78"/>
      <c r="B97" s="73" t="s">
        <v>113</v>
      </c>
      <c r="C97" s="71"/>
      <c r="E97" s="95" t="s">
        <v>66</v>
      </c>
      <c r="F97" s="95"/>
      <c r="G97" s="95"/>
      <c r="H97" s="95"/>
      <c r="I97" s="95"/>
      <c r="J97" s="95"/>
    </row>
    <row r="98" spans="1:10" x14ac:dyDescent="0.3">
      <c r="A98" s="72"/>
      <c r="B98" s="73"/>
      <c r="C98" s="71"/>
      <c r="E98" s="116">
        <v>4</v>
      </c>
      <c r="F98" s="117" t="s">
        <v>67</v>
      </c>
      <c r="G98" s="117"/>
      <c r="H98" s="117"/>
      <c r="I98" s="117"/>
      <c r="J98" s="117"/>
    </row>
    <row r="99" spans="1:10" x14ac:dyDescent="0.3">
      <c r="A99" s="69" t="s">
        <v>114</v>
      </c>
      <c r="B99" s="73"/>
      <c r="C99" s="71"/>
      <c r="E99" s="116"/>
      <c r="F99" s="118" t="s">
        <v>69</v>
      </c>
      <c r="G99" s="118"/>
      <c r="H99" s="118"/>
      <c r="I99" s="118"/>
      <c r="J99" s="118"/>
    </row>
    <row r="100" spans="1:10" ht="14.85" customHeight="1" x14ac:dyDescent="0.3">
      <c r="A100" s="78"/>
      <c r="B100" s="73" t="s">
        <v>61</v>
      </c>
      <c r="C100" s="71"/>
      <c r="E100" s="116">
        <v>3</v>
      </c>
      <c r="F100" s="117" t="s">
        <v>70</v>
      </c>
      <c r="G100" s="117"/>
      <c r="H100" s="117"/>
      <c r="I100" s="117"/>
      <c r="J100" s="117"/>
    </row>
    <row r="101" spans="1:10" x14ac:dyDescent="0.3">
      <c r="A101" s="78"/>
      <c r="B101" s="73" t="s">
        <v>115</v>
      </c>
      <c r="C101" s="71"/>
      <c r="E101" s="116"/>
      <c r="F101" s="118" t="s">
        <v>72</v>
      </c>
      <c r="G101" s="118"/>
      <c r="H101" s="118"/>
      <c r="I101" s="118"/>
      <c r="J101" s="118"/>
    </row>
    <row r="102" spans="1:10" x14ac:dyDescent="0.3">
      <c r="A102" s="78"/>
      <c r="B102" s="73" t="s">
        <v>63</v>
      </c>
      <c r="C102" s="71"/>
      <c r="E102" s="116">
        <v>2</v>
      </c>
      <c r="F102" s="117" t="s">
        <v>73</v>
      </c>
      <c r="G102" s="117"/>
      <c r="H102" s="117"/>
      <c r="I102" s="117"/>
      <c r="J102" s="117"/>
    </row>
    <row r="103" spans="1:10" x14ac:dyDescent="0.3">
      <c r="A103" s="78"/>
      <c r="B103" s="73" t="s">
        <v>116</v>
      </c>
      <c r="C103" s="71"/>
      <c r="E103" s="116"/>
      <c r="F103" s="118" t="s">
        <v>75</v>
      </c>
      <c r="G103" s="118"/>
      <c r="H103" s="118"/>
      <c r="I103" s="118"/>
      <c r="J103" s="118"/>
    </row>
    <row r="104" spans="1:10" x14ac:dyDescent="0.3">
      <c r="A104" s="72"/>
      <c r="B104" s="73"/>
      <c r="C104" s="71"/>
      <c r="E104" s="116">
        <v>1</v>
      </c>
      <c r="F104" s="117" t="s">
        <v>77</v>
      </c>
      <c r="G104" s="117"/>
      <c r="H104" s="117"/>
      <c r="I104" s="117"/>
      <c r="J104" s="117"/>
    </row>
    <row r="105" spans="1:10" x14ac:dyDescent="0.3">
      <c r="A105" s="69" t="s">
        <v>117</v>
      </c>
      <c r="B105" s="73"/>
      <c r="C105" s="71"/>
      <c r="E105" s="116"/>
      <c r="F105" s="118" t="s">
        <v>79</v>
      </c>
      <c r="G105" s="118"/>
      <c r="H105" s="118"/>
      <c r="I105" s="118"/>
      <c r="J105" s="118"/>
    </row>
    <row r="106" spans="1:10" x14ac:dyDescent="0.3">
      <c r="A106" s="65" t="s">
        <v>76</v>
      </c>
      <c r="B106" s="73"/>
      <c r="C106" s="71"/>
    </row>
    <row r="107" spans="1:10" x14ac:dyDescent="0.3">
      <c r="A107" s="78"/>
      <c r="B107" s="79" t="s">
        <v>78</v>
      </c>
      <c r="C107" s="71"/>
    </row>
    <row r="108" spans="1:10" ht="29.1" customHeight="1" x14ac:dyDescent="0.3">
      <c r="A108" s="72"/>
      <c r="B108" s="80"/>
      <c r="C108" s="71"/>
      <c r="E108" s="81">
        <f>(COUNTA(A13:A107)-31)/14</f>
        <v>0</v>
      </c>
      <c r="F108" s="82" t="s">
        <v>118</v>
      </c>
    </row>
    <row r="109" spans="1:10" ht="50.1" customHeight="1" x14ac:dyDescent="0.3">
      <c r="A109" s="72"/>
      <c r="B109" s="73"/>
      <c r="C109" s="71"/>
      <c r="F109" s="83" t="s">
        <v>119</v>
      </c>
    </row>
    <row r="110" spans="1:10" ht="18" x14ac:dyDescent="0.35">
      <c r="A110" s="75" t="s">
        <v>120</v>
      </c>
      <c r="B110" s="76"/>
      <c r="C110" s="77"/>
    </row>
    <row r="111" spans="1:10" ht="58.2" thickBot="1" x14ac:dyDescent="0.35">
      <c r="A111" s="78" t="s">
        <v>50</v>
      </c>
      <c r="B111" s="84" t="s">
        <v>121</v>
      </c>
      <c r="C111" s="71"/>
      <c r="E111" s="85" t="s">
        <v>122</v>
      </c>
    </row>
    <row r="112" spans="1:10" ht="15" thickTop="1" x14ac:dyDescent="0.3">
      <c r="A112" s="72"/>
      <c r="B112" s="86" t="s">
        <v>123</v>
      </c>
      <c r="C112" s="71"/>
    </row>
    <row r="113" spans="1:3" x14ac:dyDescent="0.3">
      <c r="A113" s="72"/>
      <c r="B113" s="87"/>
      <c r="C113" s="71"/>
    </row>
    <row r="114" spans="1:3" x14ac:dyDescent="0.3">
      <c r="A114" s="88"/>
      <c r="B114" s="89"/>
      <c r="C114" s="90"/>
    </row>
    <row r="115" spans="1:3" x14ac:dyDescent="0.3">
      <c r="A115" s="70"/>
      <c r="B115" s="70"/>
    </row>
  </sheetData>
  <mergeCells count="57">
    <mergeCell ref="E102:E103"/>
    <mergeCell ref="F102:J102"/>
    <mergeCell ref="F103:J103"/>
    <mergeCell ref="E104:E105"/>
    <mergeCell ref="F104:J104"/>
    <mergeCell ref="F105:J105"/>
    <mergeCell ref="E97:J97"/>
    <mergeCell ref="E98:E99"/>
    <mergeCell ref="F98:J98"/>
    <mergeCell ref="F99:J99"/>
    <mergeCell ref="E100:E101"/>
    <mergeCell ref="F100:J100"/>
    <mergeCell ref="F101:J101"/>
    <mergeCell ref="E80:E81"/>
    <mergeCell ref="F80:J80"/>
    <mergeCell ref="F81:J81"/>
    <mergeCell ref="E82:E83"/>
    <mergeCell ref="F82:J82"/>
    <mergeCell ref="F83:J83"/>
    <mergeCell ref="E75:J75"/>
    <mergeCell ref="E76:E77"/>
    <mergeCell ref="F76:J76"/>
    <mergeCell ref="F77:J77"/>
    <mergeCell ref="E78:E79"/>
    <mergeCell ref="F78:J78"/>
    <mergeCell ref="F79:J79"/>
    <mergeCell ref="E60:E61"/>
    <mergeCell ref="F60:J60"/>
    <mergeCell ref="F61:J61"/>
    <mergeCell ref="E62:E63"/>
    <mergeCell ref="F62:J62"/>
    <mergeCell ref="F63:J63"/>
    <mergeCell ref="E55:J55"/>
    <mergeCell ref="E56:E57"/>
    <mergeCell ref="F56:J56"/>
    <mergeCell ref="F57:J57"/>
    <mergeCell ref="E58:E59"/>
    <mergeCell ref="F58:J58"/>
    <mergeCell ref="F59:J59"/>
    <mergeCell ref="E27:E28"/>
    <mergeCell ref="F27:J27"/>
    <mergeCell ref="F28:J28"/>
    <mergeCell ref="E29:E30"/>
    <mergeCell ref="F29:J29"/>
    <mergeCell ref="F30:J30"/>
    <mergeCell ref="E23:E24"/>
    <mergeCell ref="F23:J23"/>
    <mergeCell ref="F24:J24"/>
    <mergeCell ref="E25:E26"/>
    <mergeCell ref="F25:J25"/>
    <mergeCell ref="F26:J26"/>
    <mergeCell ref="E22:J22"/>
    <mergeCell ref="G1:H1"/>
    <mergeCell ref="E9:G9"/>
    <mergeCell ref="H9:J9"/>
    <mergeCell ref="E10:G16"/>
    <mergeCell ref="H10:J16"/>
  </mergeCells>
  <conditionalFormatting sqref="B30">
    <cfRule type="expression" dxfId="17" priority="6">
      <formula>OR($A$30=1,$A$30=2)</formula>
    </cfRule>
  </conditionalFormatting>
  <conditionalFormatting sqref="B31">
    <cfRule type="expression" dxfId="16" priority="5">
      <formula>OR($A$30=1,$A$30=2)</formula>
    </cfRule>
  </conditionalFormatting>
  <conditionalFormatting sqref="B63">
    <cfRule type="expression" dxfId="15" priority="4">
      <formula>OR($A$63=1,$A$63=2)</formula>
    </cfRule>
  </conditionalFormatting>
  <conditionalFormatting sqref="B64">
    <cfRule type="expression" dxfId="14" priority="3">
      <formula>OR($A$63=1,$A$63=2)</formula>
    </cfRule>
  </conditionalFormatting>
  <conditionalFormatting sqref="B84">
    <cfRule type="expression" dxfId="13" priority="2">
      <formula>OR($A$84=1,$A$84=2)</formula>
    </cfRule>
  </conditionalFormatting>
  <conditionalFormatting sqref="B85">
    <cfRule type="expression" dxfId="12" priority="1">
      <formula>OR($A$84=1,$A$84=2)</formula>
    </cfRule>
  </conditionalFormatting>
  <conditionalFormatting sqref="B107">
    <cfRule type="expression" dxfId="11" priority="19">
      <formula>OR($A$107=1,$A$107=2)</formula>
    </cfRule>
  </conditionalFormatting>
  <conditionalFormatting sqref="B108">
    <cfRule type="expression" dxfId="10" priority="18">
      <formula>OR($A$107=1,$A$107=2)</formula>
    </cfRule>
  </conditionalFormatting>
  <conditionalFormatting sqref="E108">
    <cfRule type="cellIs" dxfId="9" priority="7" stopIfTrue="1" operator="equal">
      <formula>1</formula>
    </cfRule>
    <cfRule type="dataBar" priority="17">
      <dataBar>
        <cfvo type="num" val="0"/>
        <cfvo type="num" val="1"/>
        <color rgb="FFFFE1FF"/>
      </dataBar>
      <extLst>
        <ext xmlns:x14="http://schemas.microsoft.com/office/spreadsheetml/2009/9/main" uri="{B025F937-C7B1-47D3-B67F-A62EFF666E3E}">
          <x14:id>{E2B9C399-3A79-4C3D-8771-5244172C2490}</x14:id>
        </ext>
      </extLst>
    </cfRule>
  </conditionalFormatting>
  <conditionalFormatting sqref="F109">
    <cfRule type="expression" dxfId="8" priority="16">
      <formula>$E$108=100%</formula>
    </cfRule>
  </conditionalFormatting>
  <conditionalFormatting sqref="F6:I6">
    <cfRule type="cellIs" dxfId="7" priority="12" operator="equal">
      <formula>1</formula>
    </cfRule>
    <cfRule type="cellIs" dxfId="6" priority="13" operator="equal">
      <formula>2</formula>
    </cfRule>
    <cfRule type="cellIs" dxfId="5" priority="14" operator="equal">
      <formula>3</formula>
    </cfRule>
    <cfRule type="cellIs" dxfId="4" priority="15" operator="equal">
      <formula>4</formula>
    </cfRule>
  </conditionalFormatting>
  <conditionalFormatting sqref="G1">
    <cfRule type="cellIs" dxfId="3" priority="9" operator="equal">
      <formula>"Not Ready"</formula>
    </cfRule>
    <cfRule type="cellIs" dxfId="2" priority="10" operator="equal">
      <formula>"Recommend"</formula>
    </cfRule>
  </conditionalFormatting>
  <conditionalFormatting sqref="H10:J16">
    <cfRule type="containsBlanks" dxfId="1" priority="8">
      <formula>LEN(TRIM(H10))=0</formula>
    </cfRule>
  </conditionalFormatting>
  <conditionalFormatting sqref="J6">
    <cfRule type="cellIs" dxfId="0" priority="11" operator="equal">
      <formula>"yes"</formula>
    </cfRule>
  </conditionalFormatting>
  <dataValidations count="2">
    <dataValidation type="list" allowBlank="1" showInputMessage="1" showErrorMessage="1" sqref="G1:H1" xr:uid="{C46C52B2-94B3-4768-AFF6-847C83B48E61}">
      <formula1>"Recommend, Not ready"</formula1>
    </dataValidation>
    <dataValidation type="list" allowBlank="1" showInputMessage="1" showErrorMessage="1" sqref="A30 A63 A84 A107" xr:uid="{E3A67D93-8028-483F-A47E-3E68070F755B}">
      <formula1>"1, 2, 3, 4"</formula1>
    </dataValidation>
  </dataValidations>
  <hyperlinks>
    <hyperlink ref="E111" location="Assessment_template!A1" display="Back to top" xr:uid="{74BB0747-79E1-4980-8149-92652DC01505}"/>
    <hyperlink ref="B3" r:id="rId1" xr:uid="{C20D83DD-3A96-45D6-9D39-21709B89EA5F}"/>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E2B9C399-3A79-4C3D-8771-5244172C2490}">
            <x14:dataBar minLength="0" maxLength="100" gradient="0">
              <x14:cfvo type="num">
                <xm:f>0</xm:f>
              </x14:cfvo>
              <x14:cfvo type="num">
                <xm:f>1</xm:f>
              </x14:cfvo>
              <x14:negativeFillColor rgb="FFFF0000"/>
              <x14:axisColor rgb="FF000000"/>
            </x14:dataBar>
          </x14:cfRule>
          <xm:sqref>E108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5549f3f6-b7db-40ce-a15f-c10d2fdae267" xsi:nil="true"/>
    <lcf76f155ced4ddcb4097134ff3c332f xmlns="0cf4b3a6-91e3-43a9-a28b-3e6e49204d49">
      <Terms xmlns="http://schemas.microsoft.com/office/infopath/2007/PartnerControls"/>
    </lcf76f155ced4ddcb4097134ff3c332f>
    <FIRSTNAME xmlns="0cf4b3a6-91e3-43a9-a28b-3e6e49204d49" xsi:nil="true"/>
    <GMC xmlns="0cf4b3a6-91e3-43a9-a28b-3e6e49204d49" xsi:nil="true"/>
    <EMAIL xmlns="0cf4b3a6-91e3-43a9-a28b-3e6e49204d49" xsi:nil="true"/>
    <LASTNAME xmlns="0cf4b3a6-91e3-43a9-a28b-3e6e49204d4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BD96815014FC4DAAF3A159B430C409" ma:contentTypeVersion="26" ma:contentTypeDescription="Create a new document." ma:contentTypeScope="" ma:versionID="aa96c69b98d8eab256193c68ff9a1515">
  <xsd:schema xmlns:xsd="http://www.w3.org/2001/XMLSchema" xmlns:xs="http://www.w3.org/2001/XMLSchema" xmlns:p="http://schemas.microsoft.com/office/2006/metadata/properties" xmlns:ns2="5549f3f6-b7db-40ce-a15f-c10d2fdae267" xmlns:ns3="0cf4b3a6-91e3-43a9-a28b-3e6e49204d49" targetNamespace="http://schemas.microsoft.com/office/2006/metadata/properties" ma:root="true" ma:fieldsID="5260b42df9dd86448a090d071c0b1e1f" ns2:_="" ns3:_="">
    <xsd:import namespace="5549f3f6-b7db-40ce-a15f-c10d2fdae267"/>
    <xsd:import namespace="0cf4b3a6-91e3-43a9-a28b-3e6e49204d49"/>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2:TaxCatchAll" minOccurs="0"/>
                <xsd:element ref="ns3:lcf76f155ced4ddcb4097134ff3c332f" minOccurs="0"/>
                <xsd:element ref="ns3:MediaServiceObjectDetectorVersions" minOccurs="0"/>
                <xsd:element ref="ns3:MediaLengthInSeconds" minOccurs="0"/>
                <xsd:element ref="ns3:FIRSTNAME" minOccurs="0"/>
                <xsd:element ref="ns3:LASTNAME" minOccurs="0"/>
                <xsd:element ref="ns3:GMC" minOccurs="0"/>
                <xsd:element ref="ns3:EMAI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49f3f6-b7db-40ce-a15f-c10d2fdae26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2" nillable="true" ma:displayName="Taxonomy Catch All Column" ma:hidden="true" ma:list="{aa080871-0da6-4a5a-8586-c1430601b9d6}" ma:internalName="TaxCatchAll" ma:showField="CatchAllData" ma:web="5549f3f6-b7db-40ce-a15f-c10d2fdae26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4b3a6-91e3-43a9-a28b-3e6e49204d49"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FIRSTNAME" ma:index="27" nillable="true" ma:displayName="FIRSTNAME" ma:format="Dropdown" ma:internalName="FIRSTNAME">
      <xsd:simpleType>
        <xsd:restriction base="dms:Text">
          <xsd:maxLength value="255"/>
        </xsd:restriction>
      </xsd:simpleType>
    </xsd:element>
    <xsd:element name="LASTNAME" ma:index="28" nillable="true" ma:displayName="LASTNAME" ma:format="Dropdown" ma:internalName="LASTNAME">
      <xsd:simpleType>
        <xsd:restriction base="dms:Text">
          <xsd:maxLength value="255"/>
        </xsd:restriction>
      </xsd:simpleType>
    </xsd:element>
    <xsd:element name="GMC" ma:index="29" nillable="true" ma:displayName="GMC" ma:format="Dropdown" ma:internalName="GMC">
      <xsd:simpleType>
        <xsd:restriction base="dms:Text">
          <xsd:maxLength value="255"/>
        </xsd:restriction>
      </xsd:simpleType>
    </xsd:element>
    <xsd:element name="EMAIL" ma:index="30" nillable="true" ma:displayName="EMAIL" ma:format="Dropdown" ma:internalName="EMAIL">
      <xsd:simpleType>
        <xsd:restriction base="dms:Text">
          <xsd:maxLength value="255"/>
        </xsd:restriction>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19930C-F265-46B1-831B-C89562ED0C70}">
  <ds:schemaRefs>
    <ds:schemaRef ds:uri="http://schemas.microsoft.com/DataMashup"/>
  </ds:schemaRefs>
</ds:datastoreItem>
</file>

<file path=customXml/itemProps2.xml><?xml version="1.0" encoding="utf-8"?>
<ds:datastoreItem xmlns:ds="http://schemas.openxmlformats.org/officeDocument/2006/customXml" ds:itemID="{6CECBFFA-BB3C-4FAD-B3E0-376D63D46970}">
  <ds:schemaRefs>
    <ds:schemaRef ds:uri="http://schemas.openxmlformats.org/package/2006/metadata/core-properties"/>
    <ds:schemaRef ds:uri="5549f3f6-b7db-40ce-a15f-c10d2fdae267"/>
    <ds:schemaRef ds:uri="0cf4b3a6-91e3-43a9-a28b-3e6e49204d49"/>
    <ds:schemaRef ds:uri="http://schemas.microsoft.com/office/infopath/2007/PartnerControls"/>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6BFC3A5-F7EF-4375-88E1-FCD3AF3F86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49f3f6-b7db-40ce-a15f-c10d2fdae267"/>
    <ds:schemaRef ds:uri="0cf4b3a6-91e3-43a9-a28b-3e6e49204d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A708B46-39F0-47D7-A4D2-33472187E194}">
  <ds:schemaRefs>
    <ds:schemaRef ds:uri="http://schemas.microsoft.com/sharepoint/v3/contenttype/forms"/>
  </ds:schemaRefs>
</ds:datastoreItem>
</file>

<file path=docMetadata/LabelInfo.xml><?xml version="1.0" encoding="utf-8"?>
<clbl:labelList xmlns:clbl="http://schemas.microsoft.com/office/2020/mipLabelMetadata">
  <clbl:label id="{10efe0bd-a030-4bca-809c-b5e6745e499a}" enabled="0" method="" siteId="{10efe0bd-a030-4bca-809c-b5e6745e499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SessionPlan</vt:lpstr>
      <vt:lpstr>Assessment_template</vt:lpstr>
      <vt:lpstr>BREAK</vt:lpstr>
      <vt:lpstr>FEEDBACK</vt:lpstr>
      <vt:lpstr>LENGTH</vt:lpstr>
      <vt:lpstr>MINIAPP</vt:lpstr>
      <vt:lpstr>SCREENBREAK</vt:lpstr>
      <vt:lpstr>SESSNUM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Stacey Lucas</dc:creator>
  <cp:keywords/>
  <dc:description/>
  <cp:lastModifiedBy>William Liu</cp:lastModifiedBy>
  <cp:revision/>
  <cp:lastPrinted>2024-10-18T09:27:28Z</cp:lastPrinted>
  <dcterms:created xsi:type="dcterms:W3CDTF">2018-11-01T13:53:23Z</dcterms:created>
  <dcterms:modified xsi:type="dcterms:W3CDTF">2024-10-18T15:43:17Z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0x01010034BD96815014FC4DAAF3A159B430C409</vt:lpwstr>
  </property>
  <property fmtid="{D5CDD505-2E9C-101B-9397-08002B2CF9AE}" pid="3" name="MediaServiceImageTags">
    <vt:lpwstr/>
  </property>
</Properties>
</file>